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931"/>
  </bookViews>
  <sheets>
    <sheet name="附件1 " sheetId="12" r:id="rId1"/>
    <sheet name="附件2 " sheetId="13" r:id="rId2"/>
    <sheet name="附件3 （资环）" sheetId="14" r:id="rId3"/>
    <sheet name="附件4 （社保）" sheetId="16" r:id="rId4"/>
    <sheet name="附件5（国资）" sheetId="15" r:id="rId5"/>
    <sheet name="附件6" sheetId="1" r:id="rId6"/>
    <sheet name="附件7" sheetId="2" r:id="rId7"/>
    <sheet name="附件8" sheetId="3" r:id="rId8"/>
    <sheet name="附件9" sheetId="4" r:id="rId9"/>
    <sheet name="附件10" sheetId="5" r:id="rId10"/>
    <sheet name="附件11（资环）" sheetId="6" r:id="rId11"/>
    <sheet name="附件12（资环）" sheetId="7" r:id="rId12"/>
    <sheet name="附件13（社保）" sheetId="10" r:id="rId13"/>
    <sheet name="附件14（社保）" sheetId="11" r:id="rId14"/>
    <sheet name="附件15（国资）" sheetId="8" r:id="rId15"/>
    <sheet name="附件16（国资）" sheetId="9" r:id="rId16"/>
  </sheets>
  <externalReferences>
    <externalReference r:id="rId17"/>
  </externalReferences>
  <definedNames>
    <definedName name="_xlnm._FilterDatabase" localSheetId="5" hidden="1">附件6!$A$4:$D$51</definedName>
    <definedName name="_xlnm._FilterDatabase" localSheetId="6" hidden="1">附件7!$A$4:$D$46</definedName>
    <definedName name="_xlnm._FilterDatabase" localSheetId="7" hidden="1">附件8!$A$4:$D$285</definedName>
    <definedName name="_xlnm._FilterDatabase" localSheetId="9" hidden="1">附件10!$A$4:$D$86</definedName>
    <definedName name="_xlnm._FilterDatabase" localSheetId="10" hidden="1">'附件11（资环）'!$A$4:$D$42</definedName>
    <definedName name="_xlnm._FilterDatabase" localSheetId="11" hidden="1">'附件12（资环）'!$A$4:$D$45</definedName>
    <definedName name="_Order2" hidden="1">255</definedName>
    <definedName name="Database" localSheetId="10">#REF!</definedName>
    <definedName name="Database" localSheetId="7">#REF!</definedName>
    <definedName name="Database">#REF!</definedName>
    <definedName name="database2" localSheetId="10">#REF!</definedName>
    <definedName name="database2" localSheetId="7">#REF!</definedName>
    <definedName name="database3" localSheetId="10">#REF!</definedName>
    <definedName name="database3" localSheetId="7">#REF!</definedName>
    <definedName name="hhhh" localSheetId="10">#REF!</definedName>
    <definedName name="hhhh" localSheetId="7">#REF!</definedName>
    <definedName name="kkkk" localSheetId="10">#REF!</definedName>
    <definedName name="kkkk" localSheetId="7">#REF!</definedName>
    <definedName name="_xlnm.Print_Area">#REF!</definedName>
    <definedName name="_xlnm.Print_Titles" localSheetId="9">附件10!$1:$4</definedName>
    <definedName name="_xlnm.Print_Titles" localSheetId="10">'附件11（资环）'!$1:$4</definedName>
    <definedName name="_xlnm.Print_Titles" localSheetId="11">'附件12（资环）'!$1:$4</definedName>
    <definedName name="_xlnm.Print_Titles" localSheetId="12">'附件13（社保）'!$1:$4</definedName>
    <definedName name="_xlnm.Print_Titles" localSheetId="13">'附件14（社保）'!$1:$4</definedName>
    <definedName name="_xlnm.Print_Titles" localSheetId="14">'附件15（国资）'!$1:$4</definedName>
    <definedName name="_xlnm.Print_Titles" localSheetId="15">'附件16（国资）'!$1:$4</definedName>
    <definedName name="_xlnm.Print_Titles" localSheetId="5">附件6!$1:$4</definedName>
    <definedName name="_xlnm.Print_Titles" localSheetId="6">附件7!$1:$4</definedName>
    <definedName name="_xlnm.Print_Titles" localSheetId="7">附件8!$1:$4</definedName>
    <definedName name="_xlnm.Print_Titles" localSheetId="8">附件9!$1:$4</definedName>
    <definedName name="_xlnm.Print_Titles">#N/A</definedName>
    <definedName name="UU" localSheetId="10">#REF!</definedName>
    <definedName name="UU" localSheetId="7">#REF!</definedName>
    <definedName name="YY" localSheetId="10">#REF!</definedName>
    <definedName name="YY" localSheetId="7">#REF!</definedName>
    <definedName name="财" localSheetId="7">#REF!</definedName>
    <definedName name="地区名称" localSheetId="10">#REF!</definedName>
    <definedName name="地区名称" localSheetId="7">#REF!</definedName>
    <definedName name="福州" localSheetId="10">#REF!</definedName>
    <definedName name="福州" localSheetId="7">#REF!</definedName>
    <definedName name="汇率" localSheetId="10">#REF!</definedName>
    <definedName name="汇率" localSheetId="7">#REF!</definedName>
    <definedName name="全额差额比例" localSheetId="10">'[1]C01-1'!#REF!</definedName>
    <definedName name="全额差额比例" localSheetId="7">'[1]C01-1'!#REF!</definedName>
    <definedName name="生产列1" localSheetId="10">#REF!</definedName>
    <definedName name="生产列1" localSheetId="7">#REF!</definedName>
    <definedName name="生产列11" localSheetId="10">#REF!</definedName>
    <definedName name="生产列11" localSheetId="7">#REF!</definedName>
    <definedName name="生产列15" localSheetId="10">#REF!</definedName>
    <definedName name="生产列15" localSheetId="7">#REF!</definedName>
    <definedName name="生产列16" localSheetId="10">#REF!</definedName>
    <definedName name="生产列16" localSheetId="7">#REF!</definedName>
    <definedName name="生产列17" localSheetId="10">#REF!</definedName>
    <definedName name="生产列17" localSheetId="7">#REF!</definedName>
    <definedName name="生产列19" localSheetId="10">#REF!</definedName>
    <definedName name="生产列19" localSheetId="7">#REF!</definedName>
    <definedName name="生产列2" localSheetId="10">#REF!</definedName>
    <definedName name="生产列2" localSheetId="7">#REF!</definedName>
    <definedName name="生产列20" localSheetId="10">#REF!</definedName>
    <definedName name="生产列20" localSheetId="7">#REF!</definedName>
    <definedName name="生产列3" localSheetId="10">#REF!</definedName>
    <definedName name="生产列3" localSheetId="7">#REF!</definedName>
    <definedName name="生产列4" localSheetId="10">#REF!</definedName>
    <definedName name="生产列4" localSheetId="7">#REF!</definedName>
    <definedName name="生产列5" localSheetId="10">#REF!</definedName>
    <definedName name="生产列5" localSheetId="7">#REF!</definedName>
    <definedName name="生产列6" localSheetId="10">#REF!</definedName>
    <definedName name="生产列6" localSheetId="7">#REF!</definedName>
    <definedName name="生产列7" localSheetId="10">#REF!</definedName>
    <definedName name="生产列7" localSheetId="7">#REF!</definedName>
    <definedName name="生产列8" localSheetId="10">#REF!</definedName>
    <definedName name="生产列8" localSheetId="7">#REF!</definedName>
    <definedName name="生产列9" localSheetId="10">#REF!</definedName>
    <definedName name="生产列9" localSheetId="7">#REF!</definedName>
    <definedName name="生产期" localSheetId="10">#REF!</definedName>
    <definedName name="生产期" localSheetId="7">#REF!</definedName>
    <definedName name="生产期1" localSheetId="10">#REF!</definedName>
    <definedName name="生产期1" localSheetId="7">#REF!</definedName>
    <definedName name="生产期11" localSheetId="10">#REF!</definedName>
    <definedName name="生产期11" localSheetId="7">#REF!</definedName>
    <definedName name="生产期15" localSheetId="10">#REF!</definedName>
    <definedName name="生产期15" localSheetId="7">#REF!</definedName>
    <definedName name="生产期16" localSheetId="10">#REF!</definedName>
    <definedName name="生产期16" localSheetId="7">#REF!</definedName>
    <definedName name="生产期17" localSheetId="10">#REF!</definedName>
    <definedName name="生产期17" localSheetId="7">#REF!</definedName>
    <definedName name="生产期19" localSheetId="10">#REF!</definedName>
    <definedName name="生产期19" localSheetId="7">#REF!</definedName>
    <definedName name="生产期2" localSheetId="10">#REF!</definedName>
    <definedName name="生产期2" localSheetId="7">#REF!</definedName>
    <definedName name="生产期20" localSheetId="10">#REF!</definedName>
    <definedName name="生产期20" localSheetId="7">#REF!</definedName>
    <definedName name="生产期3" localSheetId="10">#REF!</definedName>
    <definedName name="生产期3" localSheetId="7">#REF!</definedName>
    <definedName name="生产期4" localSheetId="10">#REF!</definedName>
    <definedName name="生产期4" localSheetId="7">#REF!</definedName>
    <definedName name="生产期5" localSheetId="10">#REF!</definedName>
    <definedName name="生产期5" localSheetId="7">#REF!</definedName>
    <definedName name="生产期6" localSheetId="10">#REF!</definedName>
    <definedName name="生产期6" localSheetId="7">#REF!</definedName>
    <definedName name="生产期7" localSheetId="10">#REF!</definedName>
    <definedName name="生产期7" localSheetId="7">#REF!</definedName>
    <definedName name="生产期8" localSheetId="10">#REF!</definedName>
    <definedName name="生产期8" localSheetId="7">#REF!</definedName>
    <definedName name="生产期9" localSheetId="10">#REF!</definedName>
    <definedName name="生产期9" localSheetId="7">#REF!</definedName>
    <definedName name="体制上解" localSheetId="10">#REF!</definedName>
    <definedName name="体制上解" localSheetId="7">#REF!</definedName>
  </definedNames>
  <calcPr calcId="144525"/>
</workbook>
</file>

<file path=xl/sharedStrings.xml><?xml version="1.0" encoding="utf-8"?>
<sst xmlns="http://schemas.openxmlformats.org/spreadsheetml/2006/main" count="819" uniqueCount="645">
  <si>
    <t>附件1</t>
  </si>
  <si>
    <t>2023年一般公共预算收入情况表</t>
  </si>
  <si>
    <t>单位：万元</t>
  </si>
  <si>
    <t>项       目</t>
  </si>
  <si>
    <t>2023年
完成数</t>
  </si>
  <si>
    <t>2023年
调整预算数</t>
  </si>
  <si>
    <t>完成调整预算数的%</t>
  </si>
  <si>
    <t>一般公共预算总收入</t>
  </si>
  <si>
    <t>一、地方一般公共预算收入</t>
  </si>
  <si>
    <t>1、税收收入</t>
  </si>
  <si>
    <t>2、非税收入</t>
  </si>
  <si>
    <t>二、中央级收入</t>
  </si>
  <si>
    <t>附件2</t>
  </si>
  <si>
    <t>2023年一般公共预算支出情况表</t>
  </si>
  <si>
    <t>2023年完成数</t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</si>
  <si>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3</t>
    </r>
    <r>
      <rPr>
        <b/>
        <sz val="11"/>
        <rFont val="宋体"/>
        <charset val="134"/>
      </rPr>
      <t>年调整预算数</t>
    </r>
  </si>
  <si>
    <t>总支出</t>
  </si>
  <si>
    <t>市本级支出</t>
  </si>
  <si>
    <t>一般公共预算支出合计</t>
  </si>
  <si>
    <t>　1、一般公共服务</t>
  </si>
  <si>
    <t xml:space="preserve">  2、外交</t>
  </si>
  <si>
    <t>　3、国防</t>
  </si>
  <si>
    <t>　4、公共安全</t>
  </si>
  <si>
    <t>　5、教育</t>
  </si>
  <si>
    <t>　6、科学技术</t>
  </si>
  <si>
    <t>　7、文化旅游体育与传媒</t>
  </si>
  <si>
    <t>　8、社会保障和就业</t>
  </si>
  <si>
    <t>　9、卫生健康</t>
  </si>
  <si>
    <t>　10、节能环保</t>
  </si>
  <si>
    <t>　11、城乡社区</t>
  </si>
  <si>
    <t>　12、农林水</t>
  </si>
  <si>
    <t>　13、交通运输</t>
  </si>
  <si>
    <t xml:space="preserve">  14、资源勘探工业信息等</t>
  </si>
  <si>
    <t xml:space="preserve">  15、商业服务业等</t>
  </si>
  <si>
    <t xml:space="preserve">  16、金融</t>
  </si>
  <si>
    <t xml:space="preserve">  17、自然资源海洋气象等</t>
  </si>
  <si>
    <t xml:space="preserve">  18、住房保障</t>
  </si>
  <si>
    <t xml:space="preserve">  19、粮油物资储备</t>
  </si>
  <si>
    <t xml:space="preserve">  20、灾害防治及应急管理</t>
  </si>
  <si>
    <t xml:space="preserve">  21、预备费</t>
  </si>
  <si>
    <t xml:space="preserve">  22、其他支出</t>
  </si>
  <si>
    <t xml:space="preserve">  23、债务付息</t>
  </si>
  <si>
    <t xml:space="preserve">  24、债务发行费用</t>
  </si>
  <si>
    <t>附件3</t>
  </si>
  <si>
    <t>2023年政府性基金预算收支情况表</t>
  </si>
  <si>
    <t xml:space="preserve"> 政 府 性 基 金 预 算 收 入</t>
  </si>
  <si>
    <t xml:space="preserve"> 政 府 性 基 金 预 算 支 出</t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</si>
  <si>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3</t>
    </r>
    <r>
      <rPr>
        <b/>
        <sz val="11"/>
        <rFont val="宋体"/>
        <charset val="134"/>
      </rPr>
      <t>年
调整预算数</t>
    </r>
  </si>
  <si>
    <t>国有土地使用权出让收入</t>
  </si>
  <si>
    <t>国有土地使用权出让收入安排的支出</t>
  </si>
  <si>
    <t>农业土地开发资金收入</t>
  </si>
  <si>
    <t>农业土地开发资金安排的支出</t>
  </si>
  <si>
    <t>城市基础设施配套费收入</t>
  </si>
  <si>
    <t>城市基础设施配套费安排的支出</t>
  </si>
  <si>
    <t>污水处理费收入</t>
  </si>
  <si>
    <t>污水处理费安排的支出</t>
  </si>
  <si>
    <t>福利彩票公益金收入</t>
  </si>
  <si>
    <t>彩票公益金安排的支出</t>
  </si>
  <si>
    <t>体育彩票公益金收入</t>
  </si>
  <si>
    <t>其他政府性基金及对应专项债务收入安排的支出</t>
  </si>
  <si>
    <t>债务付息支出</t>
  </si>
  <si>
    <t>债务发行费用支出</t>
  </si>
  <si>
    <t>本 级 收 入</t>
  </si>
  <si>
    <t>本 级 支 出</t>
  </si>
  <si>
    <t>上级补助收入</t>
  </si>
  <si>
    <t>上级补助支出</t>
  </si>
  <si>
    <t>债务转贷收入</t>
  </si>
  <si>
    <t>总 支 出</t>
  </si>
  <si>
    <t>调入资金</t>
  </si>
  <si>
    <t>上解上级支出</t>
  </si>
  <si>
    <t>上年结余收入</t>
  </si>
  <si>
    <t>债务还本支出</t>
  </si>
  <si>
    <t>调出资金</t>
  </si>
  <si>
    <t>年终结余</t>
  </si>
  <si>
    <r>
      <rPr>
        <b/>
        <sz val="11"/>
        <rFont val="宋体"/>
        <charset val="134"/>
      </rPr>
      <t xml:space="preserve">合 </t>
    </r>
    <r>
      <rPr>
        <b/>
        <sz val="11"/>
        <rFont val="宋体"/>
        <charset val="134"/>
      </rPr>
      <t xml:space="preserve">      </t>
    </r>
    <r>
      <rPr>
        <b/>
        <sz val="11"/>
        <rFont val="宋体"/>
        <charset val="134"/>
      </rPr>
      <t>计</t>
    </r>
  </si>
  <si>
    <t>附件4</t>
  </si>
  <si>
    <t>2023年社会保险基金预算收支情况表</t>
  </si>
  <si>
    <r>
      <rPr>
        <b/>
        <sz val="11"/>
        <rFont val="宋体"/>
        <charset val="134"/>
      </rPr>
      <t>社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会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保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险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金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预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算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收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入</t>
    </r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</si>
  <si>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社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会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保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险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金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预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算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支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出</t>
    </r>
  </si>
  <si>
    <r>
      <rPr>
        <b/>
        <sz val="11"/>
        <rFont val="宋体"/>
        <charset val="134"/>
      </rPr>
      <t xml:space="preserve">项       </t>
    </r>
    <r>
      <rPr>
        <b/>
        <sz val="11"/>
        <rFont val="宋体"/>
        <charset val="134"/>
      </rPr>
      <t>目</t>
    </r>
  </si>
  <si>
    <t>2023年
年初预算数</t>
  </si>
  <si>
    <t>完成年初预算数的%</t>
  </si>
  <si>
    <t>一、城乡居民基本养老保险基金</t>
  </si>
  <si>
    <t>二、机关事业单位基本养老保险基金</t>
  </si>
  <si>
    <t>合       计</t>
  </si>
  <si>
    <t>本年收支结余</t>
  </si>
  <si>
    <t>附件5</t>
  </si>
  <si>
    <t>2023年国有资本经营预算收支情况表</t>
  </si>
  <si>
    <r>
      <rPr>
        <b/>
        <sz val="11"/>
        <rFont val="宋体"/>
        <charset val="134"/>
      </rPr>
      <t>国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有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资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本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经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营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预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算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收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入</t>
    </r>
  </si>
  <si>
    <r>
      <rPr>
        <b/>
        <sz val="11"/>
        <rFont val="宋体"/>
        <charset val="134"/>
      </rPr>
      <t>国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有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资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本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经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营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预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算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支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出</t>
    </r>
  </si>
  <si>
    <r>
      <rPr>
        <b/>
        <sz val="11"/>
        <rFont val="宋体"/>
        <charset val="134"/>
      </rPr>
      <t xml:space="preserve">项 </t>
    </r>
    <r>
      <rPr>
        <b/>
        <sz val="11"/>
        <rFont val="宋体"/>
        <charset val="134"/>
      </rPr>
      <t xml:space="preserve">      </t>
    </r>
    <r>
      <rPr>
        <b/>
        <sz val="11"/>
        <rFont val="宋体"/>
        <charset val="134"/>
      </rPr>
      <t>目</t>
    </r>
  </si>
  <si>
    <t>一、利润收入</t>
  </si>
  <si>
    <t>一、补充全国社会保障基金</t>
  </si>
  <si>
    <t>二、股利、股息收入</t>
  </si>
  <si>
    <t>二、解决历史遗留问题及改革成本支出</t>
  </si>
  <si>
    <t>三、产权转让收入</t>
  </si>
  <si>
    <t>三、国有企业资本金注入</t>
  </si>
  <si>
    <t>四、清算收入</t>
  </si>
  <si>
    <t>四、国有企业政策性补贴</t>
  </si>
  <si>
    <t>五、其他国有资本经营预算收入</t>
  </si>
  <si>
    <t>五、其他国有资本经营预算支出</t>
  </si>
  <si>
    <r>
      <rPr>
        <b/>
        <sz val="11"/>
        <rFont val="宋体"/>
        <charset val="134"/>
      </rPr>
      <t xml:space="preserve">合       </t>
    </r>
    <r>
      <rPr>
        <b/>
        <sz val="11"/>
        <rFont val="宋体"/>
        <charset val="134"/>
      </rPr>
      <t>计</t>
    </r>
  </si>
  <si>
    <t>附件6</t>
  </si>
  <si>
    <t>2024年一般公共预算收入预算表</t>
  </si>
  <si>
    <t>收入项目</t>
  </si>
  <si>
    <t>当年预算数</t>
  </si>
  <si>
    <t>上年预算数</t>
  </si>
  <si>
    <t>当年预算数为上年预算数的％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</si>
  <si>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</si>
  <si>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</si>
  <si>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</si>
  <si>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</si>
  <si>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</si>
  <si>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</si>
  <si>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</si>
  <si>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</si>
  <si>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</si>
  <si>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</si>
  <si>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</si>
  <si>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</si>
  <si>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</si>
  <si>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</si>
  <si>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</si>
  <si>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</si>
  <si>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</si>
  <si>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</si>
  <si>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</si>
  <si>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</si>
  <si>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</si>
  <si>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</si>
  <si>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</si>
  <si>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</si>
  <si>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</si>
  <si>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</si>
  <si>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</si>
  <si>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</si>
  <si>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</si>
  <si>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</si>
  <si>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</si>
  <si>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</si>
  <si>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</si>
  <si>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</si>
  <si>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</si>
  <si>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</si>
  <si>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</si>
  <si>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</si>
  <si>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</si>
  <si>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</si>
  <si>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另：中央级收入</t>
  </si>
  <si>
    <t xml:space="preserve">增值税（50%） </t>
  </si>
  <si>
    <t>消费税(100%)</t>
  </si>
  <si>
    <t>企业所得税(60%)</t>
  </si>
  <si>
    <t>个人所得税(60%)</t>
  </si>
  <si>
    <t>车辆购置税(100%)</t>
  </si>
  <si>
    <t>附件7</t>
  </si>
  <si>
    <t>2024年一般公共预算支出预算表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</si>
  <si>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</si>
  <si>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</si>
  <si>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</si>
  <si>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</si>
  <si>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</si>
  <si>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</si>
  <si>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</si>
  <si>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</si>
  <si>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</si>
  <si>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</si>
  <si>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</si>
  <si>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</si>
  <si>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</si>
  <si>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</si>
  <si>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</si>
  <si>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</si>
  <si>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</si>
  <si>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</si>
  <si>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</si>
  <si>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</si>
  <si>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</si>
  <si>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</si>
  <si>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</si>
  <si>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</si>
  <si>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</si>
  <si>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</si>
  <si>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支出小计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</si>
  <si>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</si>
  <si>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</si>
  <si>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</si>
  <si>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</si>
  <si>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</si>
  <si>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</si>
  <si>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</si>
  <si>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</si>
  <si>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</si>
  <si>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</si>
  <si>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</si>
  <si>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</si>
  <si>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</si>
  <si>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</si>
  <si>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</si>
  <si>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附件8</t>
  </si>
  <si>
    <t>2024年本级一般公共预算支出预算表</t>
  </si>
  <si>
    <t xml:space="preserve">   其中：2010101行政运行</t>
  </si>
  <si>
    <t xml:space="preserve">        2010102一般行政管理事务</t>
  </si>
  <si>
    <t xml:space="preserve">        2010104人大会议</t>
  </si>
  <si>
    <t xml:space="preserve">        2010150事业运行</t>
  </si>
  <si>
    <t xml:space="preserve">        2010201行政运行</t>
  </si>
  <si>
    <t xml:space="preserve">        2010202一般行政管理事务</t>
  </si>
  <si>
    <t xml:space="preserve">        2010204政协会议</t>
  </si>
  <si>
    <t xml:space="preserve">        2010250事业运行</t>
  </si>
  <si>
    <t xml:space="preserve">        2010301行政运行</t>
  </si>
  <si>
    <t xml:space="preserve">        2010302一般行政管理事务</t>
  </si>
  <si>
    <t xml:space="preserve">        2010303机关服务</t>
  </si>
  <si>
    <t xml:space="preserve">        2010308信访事务</t>
  </si>
  <si>
    <t xml:space="preserve">        2010350事业运行</t>
  </si>
  <si>
    <t xml:space="preserve">        2010399其他政府办公厅(室)及相关机构事务支出</t>
  </si>
  <si>
    <t xml:space="preserve">        2010401行政运行</t>
  </si>
  <si>
    <t xml:space="preserve">        2010402一般行政管理事务</t>
  </si>
  <si>
    <t xml:space="preserve">        2010450事业运行</t>
  </si>
  <si>
    <t xml:space="preserve">        2010499其他发展与改革事务支出</t>
  </si>
  <si>
    <t xml:space="preserve">        2010501行政运行</t>
  </si>
  <si>
    <t xml:space="preserve">        2010508统计抽样调查</t>
  </si>
  <si>
    <t xml:space="preserve">        2010550事业运行</t>
  </si>
  <si>
    <t xml:space="preserve">        2010601行政运行</t>
  </si>
  <si>
    <t xml:space="preserve">        2010602一般行政管理事务</t>
  </si>
  <si>
    <t xml:space="preserve">        2010650事业运行</t>
  </si>
  <si>
    <t xml:space="preserve">        2010799其他税收事务支出</t>
  </si>
  <si>
    <t xml:space="preserve">        2010801行政运行</t>
  </si>
  <si>
    <t xml:space="preserve">        2010802一般行政管理事务</t>
  </si>
  <si>
    <t xml:space="preserve">        2010850事业运行</t>
  </si>
  <si>
    <t xml:space="preserve">        2011101行政运行</t>
  </si>
  <si>
    <t xml:space="preserve">        2011150事业运行</t>
  </si>
  <si>
    <t xml:space="preserve">        2011301行政运行</t>
  </si>
  <si>
    <t xml:space="preserve">        2011302一般行政管理事务</t>
  </si>
  <si>
    <t xml:space="preserve">        2011350事业运行</t>
  </si>
  <si>
    <t xml:space="preserve">        2011399其他商贸事务支出</t>
  </si>
  <si>
    <t xml:space="preserve">        2012399其他民族事务支出</t>
  </si>
  <si>
    <t xml:space="preserve">        2012501行政运行</t>
  </si>
  <si>
    <t xml:space="preserve">        2012604档案馆</t>
  </si>
  <si>
    <t xml:space="preserve">        2012801行政运行</t>
  </si>
  <si>
    <t xml:space="preserve">        2012850事业运行</t>
  </si>
  <si>
    <t xml:space="preserve">        2012901行政运行</t>
  </si>
  <si>
    <t xml:space="preserve">        2012906工会事务</t>
  </si>
  <si>
    <t xml:space="preserve">        2012950事业运行</t>
  </si>
  <si>
    <t xml:space="preserve">        2012999其他群众团体事务支出</t>
  </si>
  <si>
    <t xml:space="preserve">        2013101行政运行</t>
  </si>
  <si>
    <t xml:space="preserve">        2013105专项业务</t>
  </si>
  <si>
    <t xml:space="preserve">        2013150事业运行</t>
  </si>
  <si>
    <t xml:space="preserve">        2013199其他党委办公厅(室)及相关机构事务支出</t>
  </si>
  <si>
    <t xml:space="preserve">        2013201行政运行</t>
  </si>
  <si>
    <t xml:space="preserve">        2013250事业运行</t>
  </si>
  <si>
    <t xml:space="preserve">        2013301行政运行</t>
  </si>
  <si>
    <t xml:space="preserve">        2013350事业运行</t>
  </si>
  <si>
    <t xml:space="preserve">        2013401行政运行</t>
  </si>
  <si>
    <t xml:space="preserve">        2013404宗教事务</t>
  </si>
  <si>
    <t xml:space="preserve">        2013450事业运行</t>
  </si>
  <si>
    <t xml:space="preserve">        2013801行政运行</t>
  </si>
  <si>
    <t xml:space="preserve">        2013805市场秩序执法</t>
  </si>
  <si>
    <t xml:space="preserve">        2013816食品安全监管</t>
  </si>
  <si>
    <t xml:space="preserve">        2013850事业运行</t>
  </si>
  <si>
    <t xml:space="preserve">        2013899其他市场监督管理事务</t>
  </si>
  <si>
    <t xml:space="preserve">        2014001行政运行</t>
  </si>
  <si>
    <t xml:space="preserve">        2014003机关服务</t>
  </si>
  <si>
    <t xml:space="preserve">        2019999其他一般公共服务支出</t>
  </si>
  <si>
    <t xml:space="preserve">        2030603人民防空</t>
  </si>
  <si>
    <t xml:space="preserve">   其中：2040199其他武装警察部队支出</t>
  </si>
  <si>
    <t xml:space="preserve">        2040201行政运行</t>
  </si>
  <si>
    <t xml:space="preserve">        2040250事业运行</t>
  </si>
  <si>
    <t xml:space="preserve">        2040299其他公安支出</t>
  </si>
  <si>
    <t xml:space="preserve">        2040601行政运行</t>
  </si>
  <si>
    <t xml:space="preserve">        2040650事业运行</t>
  </si>
  <si>
    <t xml:space="preserve">        2040699其他司法支出</t>
  </si>
  <si>
    <t xml:space="preserve">        2049999其他公共安全支出</t>
  </si>
  <si>
    <t xml:space="preserve">   其中：2050101行政运行</t>
  </si>
  <si>
    <t xml:space="preserve">        2050103机关服务</t>
  </si>
  <si>
    <t xml:space="preserve">        2050201学前教育</t>
  </si>
  <si>
    <t xml:space="preserve">        2050202小学教育</t>
  </si>
  <si>
    <t xml:space="preserve">        2050203初中教育</t>
  </si>
  <si>
    <t xml:space="preserve">        2050204高中教育</t>
  </si>
  <si>
    <t xml:space="preserve">        2050299其他普通教育支出</t>
  </si>
  <si>
    <t xml:space="preserve">        2050302中等职业教育</t>
  </si>
  <si>
    <t xml:space="preserve">        2050701特殊学校教育</t>
  </si>
  <si>
    <t xml:space="preserve">        2050801教师进修</t>
  </si>
  <si>
    <t xml:space="preserve">        2050802干部教育</t>
  </si>
  <si>
    <t xml:space="preserve">        2050999其他教育费附加安排的支出</t>
  </si>
  <si>
    <t xml:space="preserve">        2059999其他教育支出</t>
  </si>
  <si>
    <t xml:space="preserve">   其中：2060701机构运行</t>
  </si>
  <si>
    <t xml:space="preserve">        2069999其他科学技术支出</t>
  </si>
  <si>
    <t xml:space="preserve">   其中：2070101行政运行</t>
  </si>
  <si>
    <t xml:space="preserve">        2070104图书馆</t>
  </si>
  <si>
    <t xml:space="preserve">        2070109群众文化</t>
  </si>
  <si>
    <t xml:space="preserve">        2070112文化和旅游市场管理</t>
  </si>
  <si>
    <t xml:space="preserve">        2070113旅游宣传</t>
  </si>
  <si>
    <t xml:space="preserve">        2070204文物保护</t>
  </si>
  <si>
    <t xml:space="preserve">        2070205博物馆</t>
  </si>
  <si>
    <t xml:space="preserve">        2070206历史名城与古迹</t>
  </si>
  <si>
    <t xml:space="preserve">        2070304运动项目管理</t>
  </si>
  <si>
    <t xml:space="preserve">        2070305体育竞赛</t>
  </si>
  <si>
    <t xml:space="preserve">        2070306体育训练</t>
  </si>
  <si>
    <t xml:space="preserve">        2070307体育场馆</t>
  </si>
  <si>
    <t xml:space="preserve">        2070308群众体育</t>
  </si>
  <si>
    <t xml:space="preserve">        2070808广播电视事务</t>
  </si>
  <si>
    <t xml:space="preserve">   其中：2080101行政运行</t>
  </si>
  <si>
    <t xml:space="preserve">        2080109社会保险经办机构</t>
  </si>
  <si>
    <t xml:space="preserve">        2080111公共就业服务和职业技能鉴定机构</t>
  </si>
  <si>
    <t xml:space="preserve">        2080116引进人才费用</t>
  </si>
  <si>
    <t xml:space="preserve">        2080150事业运行</t>
  </si>
  <si>
    <t xml:space="preserve">        2080199其他人力资源和社会保障管理事务支出</t>
  </si>
  <si>
    <t xml:space="preserve">        2080201行政运行</t>
  </si>
  <si>
    <t xml:space="preserve">        2080206社会组织管理</t>
  </si>
  <si>
    <t xml:space="preserve">        2080208基层政权建设和社区治理</t>
  </si>
  <si>
    <t xml:space="preserve">        2080299其他民政管理事务支出</t>
  </si>
  <si>
    <t xml:space="preserve">        2080506机关事业单位职业年金缴费支出</t>
  </si>
  <si>
    <t xml:space="preserve">        2080507对机关事业单位基本养老保险基金的补助</t>
  </si>
  <si>
    <t xml:space="preserve">        2080508对机关事业单位职业年金的补助</t>
  </si>
  <si>
    <t xml:space="preserve">        2080705公益性岗位补贴</t>
  </si>
  <si>
    <t xml:space="preserve">        2080799其他就业补助支出</t>
  </si>
  <si>
    <t xml:space="preserve">        2080805义务兵优待</t>
  </si>
  <si>
    <t xml:space="preserve">        2080808褒扬纪念</t>
  </si>
  <si>
    <t xml:space="preserve">        2080899其他优抚支出</t>
  </si>
  <si>
    <t xml:space="preserve">        2080901退役士兵安置</t>
  </si>
  <si>
    <t xml:space="preserve">        2080905军队转业干部安置</t>
  </si>
  <si>
    <t xml:space="preserve">        2080999其他退役安置支出</t>
  </si>
  <si>
    <t xml:space="preserve">        2081001儿童福利</t>
  </si>
  <si>
    <t xml:space="preserve">        2081002老年福利</t>
  </si>
  <si>
    <t xml:space="preserve">        2081004殡葬</t>
  </si>
  <si>
    <t xml:space="preserve">        2081005社会福利事业单位</t>
  </si>
  <si>
    <t xml:space="preserve">        2081006养老服务</t>
  </si>
  <si>
    <t xml:space="preserve">        2081099其他社会福利支出</t>
  </si>
  <si>
    <t xml:space="preserve">        2081101行政运行</t>
  </si>
  <si>
    <t xml:space="preserve">        2081104残疾人康复</t>
  </si>
  <si>
    <t xml:space="preserve">        2081105残疾人就业</t>
  </si>
  <si>
    <t xml:space="preserve">        2081107残疾人生活和护理补贴</t>
  </si>
  <si>
    <t xml:space="preserve">        2081199其他残疾人事业支出</t>
  </si>
  <si>
    <t xml:space="preserve">        2081601行政运行</t>
  </si>
  <si>
    <t xml:space="preserve">        2081699其他红十字事业支出</t>
  </si>
  <si>
    <t xml:space="preserve">        2081901城市最低生活保障金支出</t>
  </si>
  <si>
    <t xml:space="preserve">        2081902农村最低生活保障金支出</t>
  </si>
  <si>
    <t xml:space="preserve">        2082001临时救助支出</t>
  </si>
  <si>
    <t xml:space="preserve">        2082002流浪乞讨人员救助支出</t>
  </si>
  <si>
    <t xml:space="preserve">        2082102农村特困人员救助供养支出</t>
  </si>
  <si>
    <t xml:space="preserve">        2082602财政对城乡居民基本养老保险基金的补助</t>
  </si>
  <si>
    <t xml:space="preserve">        2082801行政运行</t>
  </si>
  <si>
    <t xml:space="preserve">        2082850事业运行</t>
  </si>
  <si>
    <t xml:space="preserve">        2089999其他社会保障和就业支出</t>
  </si>
  <si>
    <t xml:space="preserve">   其中：2100101行政运行</t>
  </si>
  <si>
    <t xml:space="preserve">        2100199其他卫生健康管理事务支出</t>
  </si>
  <si>
    <t xml:space="preserve">        2100201综合医院</t>
  </si>
  <si>
    <t xml:space="preserve">        2100202中医(民族)医院</t>
  </si>
  <si>
    <t xml:space="preserve">        2100299其他公立医院支出</t>
  </si>
  <si>
    <t xml:space="preserve">        2100301城市社区卫生机构</t>
  </si>
  <si>
    <t xml:space="preserve">        2100302乡镇卫生院</t>
  </si>
  <si>
    <t xml:space="preserve">        2100399其他基层医疗卫生机构支出</t>
  </si>
  <si>
    <t xml:space="preserve">        2100401疾病预防控制机构</t>
  </si>
  <si>
    <t xml:space="preserve">        2100402卫生监督机构</t>
  </si>
  <si>
    <t xml:space="preserve">        2100403妇幼保健机构</t>
  </si>
  <si>
    <t xml:space="preserve">        2100408基本公共卫生服务</t>
  </si>
  <si>
    <t xml:space="preserve">        2100409重大公共卫生服务</t>
  </si>
  <si>
    <t xml:space="preserve">        2100410突发公共卫生事件应急处理</t>
  </si>
  <si>
    <t xml:space="preserve">        2100499其他公共卫生支出</t>
  </si>
  <si>
    <t xml:space="preserve">        2100716计划生育机构</t>
  </si>
  <si>
    <t xml:space="preserve">        2100799其他计划生育事务支出</t>
  </si>
  <si>
    <t xml:space="preserve">        2109999其他卫生健康支出</t>
  </si>
  <si>
    <t xml:space="preserve">   其中：2110301大气</t>
  </si>
  <si>
    <t xml:space="preserve">        2110302水体</t>
  </si>
  <si>
    <t xml:space="preserve">        2119999其他节能环保支出</t>
  </si>
  <si>
    <t xml:space="preserve">   其中：2120101行政运行</t>
  </si>
  <si>
    <t xml:space="preserve">        2120102一般行政管理事务</t>
  </si>
  <si>
    <t xml:space="preserve">        2120103机关服务</t>
  </si>
  <si>
    <t xml:space="preserve">        2120104城管执法</t>
  </si>
  <si>
    <t xml:space="preserve">        2120105工程建设标准规范编制与监管</t>
  </si>
  <si>
    <t xml:space="preserve">        2120106工程建设管理</t>
  </si>
  <si>
    <t xml:space="preserve">        2120109住宅建设与房地产市场监管</t>
  </si>
  <si>
    <t xml:space="preserve">        2120199其他城乡社区管理事务支出</t>
  </si>
  <si>
    <t xml:space="preserve">        2120201城乡社区规划与管理</t>
  </si>
  <si>
    <t xml:space="preserve">        2120303小城镇基础设施建设</t>
  </si>
  <si>
    <t xml:space="preserve">        2120399其他城乡社区公共设施支出</t>
  </si>
  <si>
    <t xml:space="preserve">        2120501城乡社区环境卫生</t>
  </si>
  <si>
    <t xml:space="preserve">        2129999其他城乡社区支出</t>
  </si>
  <si>
    <t xml:space="preserve">   其中：2130101行政运行</t>
  </si>
  <si>
    <t xml:space="preserve">        2130104事业运行</t>
  </si>
  <si>
    <t xml:space="preserve">        2130108病虫害控制</t>
  </si>
  <si>
    <t xml:space="preserve">        2130122农业生产发展</t>
  </si>
  <si>
    <t xml:space="preserve">        2130199其他农业农村支出</t>
  </si>
  <si>
    <t xml:space="preserve">        2130201行政运行</t>
  </si>
  <si>
    <t xml:space="preserve">        2130204事业机构</t>
  </si>
  <si>
    <t xml:space="preserve">        2130209森林生态效益补偿</t>
  </si>
  <si>
    <t xml:space="preserve">        2130213执法与监督</t>
  </si>
  <si>
    <t xml:space="preserve">        2130299其他林业和草原支出</t>
  </si>
  <si>
    <t xml:space="preserve">        2130301行政运行</t>
  </si>
  <si>
    <t xml:space="preserve">        2130304水利行业业务管理</t>
  </si>
  <si>
    <t xml:space="preserve">        2130311水资源节约管理与保护</t>
  </si>
  <si>
    <t xml:space="preserve">        2130313水文测报</t>
  </si>
  <si>
    <t xml:space="preserve">        2130317水利技术推广</t>
  </si>
  <si>
    <t xml:space="preserve">        2130399其他水利支出</t>
  </si>
  <si>
    <t xml:space="preserve">        2130599其他巩固脱贫攻坚成果衔接乡村振兴支出</t>
  </si>
  <si>
    <t xml:space="preserve">        2130705对村民委员会和村党支部的补助</t>
  </si>
  <si>
    <t xml:space="preserve">        2130799其他农村综合改革支出</t>
  </si>
  <si>
    <t xml:space="preserve">        2130803农业保险保费补贴</t>
  </si>
  <si>
    <t xml:space="preserve">        2130899其他普惠金融发展支出</t>
  </si>
  <si>
    <t xml:space="preserve">   其中：2140101行政运行</t>
  </si>
  <si>
    <t xml:space="preserve">        2140104公路建设</t>
  </si>
  <si>
    <t xml:space="preserve">        2140106公路养护</t>
  </si>
  <si>
    <t xml:space="preserve">        2140112公路运输管理</t>
  </si>
  <si>
    <t xml:space="preserve">        2149901公共交通运营补助</t>
  </si>
  <si>
    <t xml:space="preserve">        2149999其他交通运输支出</t>
  </si>
  <si>
    <t xml:space="preserve">   其中：2150899其他支持中小企业发展和管理支出</t>
  </si>
  <si>
    <t xml:space="preserve">   其中：2160201行政运行</t>
  </si>
  <si>
    <t xml:space="preserve">        2160250事业运行</t>
  </si>
  <si>
    <t xml:space="preserve">        2160299其他商业流通事务支出</t>
  </si>
  <si>
    <t xml:space="preserve">   其中：2200101行政运行</t>
  </si>
  <si>
    <t xml:space="preserve">        2200104自然资源规划及管理</t>
  </si>
  <si>
    <t xml:space="preserve">        2200106自然资源利用与保护</t>
  </si>
  <si>
    <t xml:space="preserve">        2200109自然资源调查与确权登记</t>
  </si>
  <si>
    <t xml:space="preserve">        2200112土地资源储备支出</t>
  </si>
  <si>
    <t xml:space="preserve">        2200113地质矿产资源与环境调查</t>
  </si>
  <si>
    <t xml:space="preserve">        2200114地质勘查与矿产资源管理</t>
  </si>
  <si>
    <t xml:space="preserve">        2200150事业运行</t>
  </si>
  <si>
    <t xml:space="preserve">        2200199其他自然资源事务支出</t>
  </si>
  <si>
    <t xml:space="preserve">        2200501行政运行</t>
  </si>
  <si>
    <t xml:space="preserve">        2200504气象事业机构</t>
  </si>
  <si>
    <t xml:space="preserve">        2200509气象服务</t>
  </si>
  <si>
    <t xml:space="preserve">        2200510气象装备保障维护</t>
  </si>
  <si>
    <t xml:space="preserve">   其中：2210108老旧小区改造</t>
  </si>
  <si>
    <t xml:space="preserve">        2210201住房公积金</t>
  </si>
  <si>
    <t xml:space="preserve">   其中：2220101行政运行</t>
  </si>
  <si>
    <t xml:space="preserve">        2220102一般行政管理事务</t>
  </si>
  <si>
    <t xml:space="preserve">        2220115粮食风险基金</t>
  </si>
  <si>
    <t xml:space="preserve">        2220199其他粮油物资事务支出</t>
  </si>
  <si>
    <t xml:space="preserve">        2220402储备粮油差价补贴</t>
  </si>
  <si>
    <t xml:space="preserve">        2220499其他粮油储备支出</t>
  </si>
  <si>
    <r>
      <rPr>
        <b/>
        <sz val="11"/>
        <rFont val="宋体"/>
        <charset val="134"/>
        <scheme val="minor"/>
      </rPr>
      <t xml:space="preserve">  </t>
    </r>
    <r>
      <rPr>
        <sz val="11"/>
        <rFont val="宋体"/>
        <charset val="134"/>
        <scheme val="minor"/>
      </rPr>
      <t>其中：2240101行政运行</t>
    </r>
  </si>
  <si>
    <t xml:space="preserve">        2240104灾害风险防治</t>
  </si>
  <si>
    <t xml:space="preserve">        2240106安全监管</t>
  </si>
  <si>
    <t xml:space="preserve">        2240150事业运行</t>
  </si>
  <si>
    <t xml:space="preserve">        2240204消防应急救援</t>
  </si>
  <si>
    <t xml:space="preserve">   其中：227预备费</t>
  </si>
  <si>
    <t xml:space="preserve">   其中：2299999其他支出</t>
  </si>
  <si>
    <t xml:space="preserve">   其中：2320301地方政府一般债券付息支出</t>
  </si>
  <si>
    <t xml:space="preserve">        2320303地方政府向国际组织借款付息支出</t>
  </si>
  <si>
    <t xml:space="preserve">   其中：2330301地方政府一般债务发行费用支出</t>
  </si>
  <si>
    <t xml:space="preserve">      返还性支出</t>
  </si>
  <si>
    <t xml:space="preserve">      一般性转移支付支出</t>
  </si>
  <si>
    <t xml:space="preserve">      专项转移支付支出</t>
  </si>
  <si>
    <t>附件9</t>
  </si>
  <si>
    <t>2024年本级一般公共预算支出经济分类情况表</t>
  </si>
  <si>
    <t>项目</t>
  </si>
  <si>
    <t>合计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</si>
  <si>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</si>
  <si>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</si>
  <si>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</si>
  <si>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</si>
  <si>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</si>
  <si>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</si>
  <si>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</si>
  <si>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</si>
  <si>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</si>
  <si>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</si>
  <si>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</si>
  <si>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</si>
  <si>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</si>
  <si>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</si>
  <si>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</si>
  <si>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附件10</t>
  </si>
  <si>
    <t>2024年本级一般公共预算基本支出经济分类情况表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</si>
  <si>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</si>
  <si>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</si>
  <si>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</si>
  <si>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</si>
  <si>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</si>
  <si>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</si>
  <si>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</si>
  <si>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</si>
  <si>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</si>
  <si>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</si>
  <si>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</si>
  <si>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</si>
  <si>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</si>
  <si>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</si>
  <si>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三、机关资本性支出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</si>
  <si>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</si>
  <si>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</si>
  <si>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</si>
  <si>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</si>
  <si>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</si>
  <si>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</si>
  <si>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</si>
  <si>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四、机关资本性支出（基本建设）</t>
  </si>
  <si>
    <t>工资福利支出</t>
  </si>
  <si>
    <t>商品和服务支出</t>
  </si>
  <si>
    <t>其他对事业单位补助</t>
  </si>
  <si>
    <t>资本性支出</t>
  </si>
  <si>
    <t>资本性支出（基本建设）</t>
  </si>
  <si>
    <t>费用补贴</t>
  </si>
  <si>
    <t>利息补贴</t>
  </si>
  <si>
    <t>其他对企业补助</t>
  </si>
  <si>
    <t>资本金注入</t>
  </si>
  <si>
    <t>资本金注入（基本建设）</t>
  </si>
  <si>
    <t>政府投资基金股权投资</t>
  </si>
  <si>
    <t>其他对企业资本性支出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</si>
  <si>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</si>
  <si>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</si>
  <si>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</si>
  <si>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</si>
  <si>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</si>
  <si>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</si>
  <si>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</si>
  <si>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对机关事业单位职业年金的补助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</si>
  <si>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</si>
  <si>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</si>
  <si>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</si>
  <si>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</si>
  <si>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</si>
  <si>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</si>
  <si>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</si>
  <si>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</si>
  <si>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安排预算稳定调节基金</t>
  </si>
  <si>
    <t>补充预算周转金</t>
  </si>
  <si>
    <t>区域间转移性支出</t>
  </si>
  <si>
    <t>预备费</t>
  </si>
  <si>
    <t>预留</t>
  </si>
  <si>
    <t>国家赔偿费用支出</t>
  </si>
  <si>
    <t>对民间非营利组织和群众性自治组织补贴</t>
  </si>
  <si>
    <t>经常性赠与</t>
  </si>
  <si>
    <t>资本性赠与</t>
  </si>
  <si>
    <t>其他支出</t>
  </si>
  <si>
    <t>附件11</t>
  </si>
  <si>
    <t>2024年本级政府性基金收入预算表</t>
  </si>
  <si>
    <t> 单位：万元</t>
  </si>
  <si>
    <t>非税收入</t>
  </si>
  <si>
    <t xml:space="preserve">   政府性基金收入</t>
  </si>
  <si>
    <t xml:space="preserve">      农网还贷资金收入</t>
  </si>
  <si>
    <t xml:space="preserve">      铁路建设基金收入</t>
  </si>
  <si>
    <t xml:space="preserve">      民航发展基金收入</t>
  </si>
  <si>
    <t xml:space="preserve">      海南省高等级公路车辆通行附加费收入</t>
  </si>
  <si>
    <t xml:space="preserve">      旅游发展基金收入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</si>
  <si>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</si>
  <si>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</si>
  <si>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</si>
  <si>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</si>
  <si>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大中型水库移民后期扶持基金收入</t>
  </si>
  <si>
    <t xml:space="preserve">      大中型水库库区基金收入</t>
  </si>
  <si>
    <t xml:space="preserve">      三峡水库库区基金收入</t>
  </si>
  <si>
    <t xml:space="preserve">      中央特别国债经营基金收入</t>
  </si>
  <si>
    <t xml:space="preserve">      中央特别国债经营基金财务收入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</si>
  <si>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</si>
  <si>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</si>
  <si>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</si>
  <si>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</si>
  <si>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车辆通行费</t>
  </si>
  <si>
    <t xml:space="preserve">      核电站乏燃料处理处置基金收入</t>
  </si>
  <si>
    <t xml:space="preserve">      可再生能源电价附加收入</t>
  </si>
  <si>
    <t xml:space="preserve">      船舶油污损害赔偿基金收入</t>
  </si>
  <si>
    <t xml:space="preserve">      废弃电器电子产品处理基金收入</t>
  </si>
  <si>
    <t xml:space="preserve">      污水处理费收入</t>
  </si>
  <si>
    <t xml:space="preserve">      彩票发行机构和彩票销售机构的业务费用</t>
  </si>
  <si>
    <t xml:space="preserve">      抗疫特别国债财务基金收入</t>
  </si>
  <si>
    <t xml:space="preserve">      其他政府性基金收入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</si>
  <si>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</si>
  <si>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</si>
  <si>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</si>
  <si>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</si>
  <si>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</si>
  <si>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</si>
  <si>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</si>
  <si>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附件12</t>
  </si>
  <si>
    <t>2024年本级政府性基金支出预算表</t>
  </si>
  <si>
    <t>一、科学技术支出</t>
  </si>
  <si>
    <t>二、文化旅游体育与传媒支出</t>
  </si>
  <si>
    <t>三、社会保障和就业支出</t>
  </si>
  <si>
    <t>四、节能环保支出</t>
  </si>
  <si>
    <t>五、城乡社区支出</t>
  </si>
  <si>
    <t xml:space="preserve">   其中：2120801征地和拆迁补偿支出</t>
  </si>
  <si>
    <t xml:space="preserve">        2120802土地开发支出</t>
  </si>
  <si>
    <t xml:space="preserve">        2120803城市建设支出</t>
  </si>
  <si>
    <t xml:space="preserve">        2120804农村基础设施建设支出</t>
  </si>
  <si>
    <t xml:space="preserve">        2120805补助被征地农民支出</t>
  </si>
  <si>
    <t xml:space="preserve">        2120806土地出让业务支出</t>
  </si>
  <si>
    <t xml:space="preserve">        2120814农业生产发展支出</t>
  </si>
  <si>
    <t xml:space="preserve">        2120816农业农村生态环境支出</t>
  </si>
  <si>
    <t xml:space="preserve">        2120899其他国有土地使用权出让收入安排的支出</t>
  </si>
  <si>
    <t xml:space="preserve">        2121301城市公共设施</t>
  </si>
  <si>
    <t xml:space="preserve">        2121401污水处理设施建设和运营</t>
  </si>
  <si>
    <t xml:space="preserve">        2121402代征手续费</t>
  </si>
  <si>
    <t>六、农林水支出</t>
  </si>
  <si>
    <t>七、交通运输支出</t>
  </si>
  <si>
    <t>八、资源勘探工业信息等支出</t>
  </si>
  <si>
    <t>九、金融支出</t>
  </si>
  <si>
    <t>十、其他支出</t>
  </si>
  <si>
    <t xml:space="preserve">   其中：2290402其他地方自行试点项目收益专项债券收入安排的支出</t>
  </si>
  <si>
    <t xml:space="preserve">        2296002用于社会福利的彩票公益金支出</t>
  </si>
  <si>
    <t>十一、债务付息支出</t>
  </si>
  <si>
    <t xml:space="preserve">   其中：2320411国有土地使用权出让金债务付息支出</t>
  </si>
  <si>
    <t xml:space="preserve">        2320431土地储备专项债券付息支出</t>
  </si>
  <si>
    <t xml:space="preserve">        2320433棚户区改造专项债券付息支出</t>
  </si>
  <si>
    <t xml:space="preserve">        2320498其他地方自行试点项目收益专项债券付息支出</t>
  </si>
  <si>
    <t>十二、债务发行费用支出</t>
  </si>
  <si>
    <t xml:space="preserve">   其中：2330498其他地方自行试点项目收益专项债券发行费用支出</t>
  </si>
  <si>
    <t>十三、抗疫特别国债安排的支出</t>
  </si>
  <si>
    <t>补助下级支出</t>
  </si>
  <si>
    <t xml:space="preserve">债务转贷支出 </t>
  </si>
  <si>
    <t>附件13</t>
  </si>
  <si>
    <t>2024年本级社会保险基金收入预算表</t>
  </si>
  <si>
    <t>一、企业职工基本养老保险基金收入</t>
  </si>
  <si>
    <t>二、失业保险基金收入</t>
  </si>
  <si>
    <t>三、职工基本医疗保险基金收入</t>
  </si>
  <si>
    <t>四、工伤保险基金收入</t>
  </si>
  <si>
    <t>五、城乡居民基本养老保险基金收入</t>
  </si>
  <si>
    <t xml:space="preserve">    其中：城乡居民基本养老保险基金缴费收入</t>
  </si>
  <si>
    <t xml:space="preserve">         城乡居民基本养老保险基金财政补贴收入</t>
  </si>
  <si>
    <t xml:space="preserve">         城乡居民基本养老保险基金利息收入</t>
  </si>
  <si>
    <t xml:space="preserve">         其他城乡居民基本养老保险基金收入</t>
  </si>
  <si>
    <t>六、机关事业单位基本养老保险基金收入</t>
  </si>
  <si>
    <t xml:space="preserve">    其中：机关事业单位基本养老保险费收入</t>
  </si>
  <si>
    <t xml:space="preserve">         机关事业单位基本养老保险基金财政补贴收入</t>
  </si>
  <si>
    <t xml:space="preserve">         机关事业单位基本养老保险基金利息收入</t>
  </si>
  <si>
    <t xml:space="preserve">         其他机关事业单位基本养老保险基金收入</t>
  </si>
  <si>
    <t>七、城乡居民基本医疗保险基金收入</t>
  </si>
  <si>
    <t>八、国库待划转社会保险费利息收入</t>
  </si>
  <si>
    <t>九、其他社会保险基金收入</t>
  </si>
  <si>
    <t>附件14</t>
  </si>
  <si>
    <t>2024年本级社会保险基金支出预算表</t>
  </si>
  <si>
    <t>一、企业职工基本养老保险基金支出</t>
  </si>
  <si>
    <t>二、失业保险基金支出</t>
  </si>
  <si>
    <t>三、职工基本医疗保险基金支出</t>
  </si>
  <si>
    <t>四、工伤保险基金支出</t>
  </si>
  <si>
    <t>五、城乡居民基本养老保险基金支出</t>
  </si>
  <si>
    <t xml:space="preserve">    其中：基础养老金支出</t>
  </si>
  <si>
    <t xml:space="preserve">         个人账户养老金支出</t>
  </si>
  <si>
    <t xml:space="preserve">         丧葬补助金支出</t>
  </si>
  <si>
    <t xml:space="preserve">         其他城乡居民基本养老保险基金支出</t>
  </si>
  <si>
    <t>六、机关事业单位基本养老保险基金支出</t>
  </si>
  <si>
    <t xml:space="preserve">    其中：基本养老金支出</t>
  </si>
  <si>
    <t xml:space="preserve">         其他机关事业单位基本养老保险基金支出</t>
  </si>
  <si>
    <t>七、城乡居民基本医疗保险基金支出</t>
  </si>
  <si>
    <t>八、其他社会保险基金支出</t>
  </si>
  <si>
    <t>附件15</t>
  </si>
  <si>
    <t>2024年本级国有资本经营收入预算表</t>
  </si>
  <si>
    <t>国有资本经营预算转移支付收入</t>
  </si>
  <si>
    <t>附件16</t>
  </si>
  <si>
    <t>2024年本级国有资本经营支出预算表</t>
  </si>
  <si>
    <t>一、解决历史遗留问题及改革成本支出</t>
  </si>
  <si>
    <t>二、国有企业资本金注入</t>
  </si>
  <si>
    <t xml:space="preserve">    其中：2230299其他国有企业资本金注入</t>
  </si>
  <si>
    <t>三、国有企业政策性补贴</t>
  </si>
  <si>
    <t>四、其他国有资本经营预算支出</t>
  </si>
  <si>
    <t>国有资本经营预算转移支付支出</t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</si>
</sst>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  <numFmt numFmtId="177" formatCode="\$#,##0.00;\(\$#,##0.00\)"/>
    <numFmt numFmtId="178" formatCode="_ \¥* #,##0.00_ ;_ \¥* \-#,##0.00_ ;_ \¥* &quot;-&quot;??_ ;_ @_ "/>
    <numFmt numFmtId="179" formatCode="0.00_ ;[Red]\-0.00\ "/>
    <numFmt numFmtId="180" formatCode="#,##0;\(#,##0\)"/>
    <numFmt numFmtId="181" formatCode="0.0"/>
    <numFmt numFmtId="182" formatCode="\$#,##0;\(\$#,##0\)"/>
    <numFmt numFmtId="183" formatCode="_-* #,##0.0000_-;\-* #,##0.0000_-;_-* &quot;-&quot;??_-;_-@_-"/>
    <numFmt numFmtId="184" formatCode="_-\¥* #,##0_-;\-\¥* #,##0_-;_-\¥* &quot;-&quot;_-;_-@_-"/>
    <numFmt numFmtId="185" formatCode="_-* #,##0.00_-;\-* #,##0.00_-;_-* &quot;-&quot;??_-;_-@_-"/>
    <numFmt numFmtId="186" formatCode="#,##0;\-#,##0;&quot;-&quot;"/>
    <numFmt numFmtId="187" formatCode="_-&quot;$&quot;* #,##0_-;\-&quot;$&quot;* #,##0_-;_-&quot;$&quot;* &quot;-&quot;_-;_-@_-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0_ "/>
    <numFmt numFmtId="191" formatCode="#,##0_ ;[Red]\-#,##0\ "/>
    <numFmt numFmtId="192" formatCode="0.0_ "/>
    <numFmt numFmtId="193" formatCode="0_ "/>
  </numFmts>
  <fonts count="89">
    <font>
      <sz val="12"/>
      <name val="宋体"/>
      <charset val="134"/>
    </font>
    <font>
      <b/>
      <sz val="1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9"/>
      <name val="宋体"/>
      <charset val="134"/>
      <scheme val="minor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1"/>
      <color indexed="8"/>
      <name val="楷体"/>
      <charset val="134"/>
    </font>
    <font>
      <sz val="9"/>
      <color indexed="8"/>
      <name val="楷体"/>
      <charset val="134"/>
    </font>
    <font>
      <sz val="9"/>
      <name val="宋体"/>
      <charset val="134"/>
    </font>
    <font>
      <sz val="11"/>
      <color indexed="8"/>
      <name val="华文楷体"/>
      <charset val="134"/>
    </font>
    <font>
      <b/>
      <sz val="12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0"/>
      <name val="黑体"/>
      <charset val="134"/>
    </font>
    <font>
      <b/>
      <sz val="11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indexed="6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42"/>
      <name val="宋体"/>
      <charset val="134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sz val="10"/>
      <name val="Arial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4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7"/>
      <name val="Small Fonts"/>
      <charset val="134"/>
    </font>
    <font>
      <sz val="10"/>
      <name val="宋体"/>
      <charset val="134"/>
    </font>
    <font>
      <b/>
      <sz val="21"/>
      <name val="楷体_GB2312"/>
      <charset val="134"/>
    </font>
    <font>
      <u/>
      <sz val="12"/>
      <color indexed="36"/>
      <name val="宋体"/>
      <charset val="134"/>
    </font>
    <font>
      <u/>
      <sz val="12"/>
      <color indexed="12"/>
      <name val="宋体"/>
      <charset val="134"/>
    </font>
    <font>
      <b/>
      <sz val="13"/>
      <color indexed="56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b/>
      <sz val="15"/>
      <color indexed="62"/>
      <name val="宋体"/>
      <charset val="134"/>
    </font>
    <font>
      <sz val="12"/>
      <name val="Helv"/>
      <charset val="134"/>
    </font>
    <font>
      <b/>
      <sz val="13"/>
      <color indexed="54"/>
      <name val="宋体"/>
      <charset val="134"/>
    </font>
    <font>
      <b/>
      <sz val="18"/>
      <color theme="3"/>
      <name val="宋体"/>
      <charset val="134"/>
      <scheme val="major"/>
    </font>
    <font>
      <sz val="12"/>
      <name val="Courier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color indexed="0"/>
      <name val="Arial"/>
      <charset val="134"/>
    </font>
    <font>
      <sz val="10"/>
      <name val="MS Sans Serif"/>
      <charset val="134"/>
    </font>
    <font>
      <sz val="12"/>
      <name val="奔覆眉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5416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/>
    <xf numFmtId="0" fontId="27" fillId="10" borderId="0" applyNumberFormat="0" applyBorder="0" applyAlignment="0" applyProtection="0">
      <alignment vertical="center"/>
    </xf>
    <xf numFmtId="0" fontId="0" fillId="0" borderId="0"/>
    <xf numFmtId="0" fontId="28" fillId="11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2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/>
    <xf numFmtId="0" fontId="23" fillId="22" borderId="20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0" fillId="0" borderId="0"/>
    <xf numFmtId="0" fontId="3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5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1" fillId="2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4" fillId="29" borderId="25" applyNumberFormat="0" applyAlignment="0" applyProtection="0">
      <alignment vertical="center"/>
    </xf>
    <xf numFmtId="0" fontId="23" fillId="0" borderId="0">
      <alignment vertical="center"/>
    </xf>
    <xf numFmtId="0" fontId="45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29" borderId="19" applyNumberFormat="0" applyAlignment="0" applyProtection="0">
      <alignment vertical="center"/>
    </xf>
    <xf numFmtId="0" fontId="0" fillId="0" borderId="0">
      <alignment vertical="center"/>
    </xf>
    <xf numFmtId="0" fontId="47" fillId="31" borderId="26" applyNumberFormat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7" fillId="3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22" fillId="18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0" fillId="0" borderId="0"/>
    <xf numFmtId="0" fontId="22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4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9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0" borderId="3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48" fillId="6" borderId="2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5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18" borderId="2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/>
    <xf numFmtId="0" fontId="33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5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22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/>
    <xf numFmtId="178" fontId="0" fillId="0" borderId="0" applyFon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0" fillId="0" borderId="0"/>
    <xf numFmtId="0" fontId="22" fillId="30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2" fillId="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59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2" fillId="54" borderId="33" applyNumberFormat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8" fillId="8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15" borderId="0" applyNumberFormat="0" applyBorder="0" applyAlignment="0" applyProtection="0">
      <alignment vertical="center"/>
    </xf>
    <xf numFmtId="0" fontId="0" fillId="0" borderId="0"/>
    <xf numFmtId="0" fontId="23" fillId="0" borderId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7" fillId="55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6" fillId="23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5" fillId="49" borderId="0" applyNumberFormat="0" applyBorder="0" applyAlignment="0" applyProtection="0">
      <alignment vertical="center"/>
    </xf>
    <xf numFmtId="0" fontId="0" fillId="0" borderId="0"/>
    <xf numFmtId="0" fontId="0" fillId="18" borderId="21" applyNumberFormat="0" applyFont="0" applyAlignment="0" applyProtection="0">
      <alignment vertical="center"/>
    </xf>
    <xf numFmtId="0" fontId="0" fillId="0" borderId="0"/>
    <xf numFmtId="0" fontId="58" fillId="8" borderId="2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5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0" borderId="0"/>
    <xf numFmtId="0" fontId="59" fillId="0" borderId="0">
      <alignment vertical="center"/>
    </xf>
    <xf numFmtId="0" fontId="0" fillId="0" borderId="0"/>
    <xf numFmtId="0" fontId="0" fillId="0" borderId="0"/>
    <xf numFmtId="0" fontId="62" fillId="54" borderId="3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8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2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23" fillId="0" borderId="0"/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35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/>
    <xf numFmtId="0" fontId="22" fillId="0" borderId="0"/>
    <xf numFmtId="0" fontId="0" fillId="0" borderId="0"/>
    <xf numFmtId="0" fontId="2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4" fillId="54" borderId="33" applyNumberFormat="0" applyAlignment="0" applyProtection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0" borderId="0"/>
    <xf numFmtId="0" fontId="2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56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25" borderId="0" applyNumberFormat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2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/>
    <xf numFmtId="0" fontId="36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9" fillId="0" borderId="28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0" fillId="0" borderId="0"/>
    <xf numFmtId="0" fontId="22" fillId="25" borderId="0" applyNumberFormat="0" applyBorder="0" applyAlignment="0" applyProtection="0">
      <alignment vertical="center"/>
    </xf>
    <xf numFmtId="0" fontId="22" fillId="0" borderId="0">
      <alignment vertical="center"/>
    </xf>
    <xf numFmtId="1" fontId="59" fillId="0" borderId="0">
      <alignment vertical="center"/>
    </xf>
    <xf numFmtId="0" fontId="0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27" fillId="5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48" fillId="3" borderId="27" applyNumberFormat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22" fillId="2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0" fillId="0" borderId="0"/>
    <xf numFmtId="0" fontId="23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4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3" fillId="0" borderId="0">
      <alignment vertical="center"/>
    </xf>
    <xf numFmtId="0" fontId="23" fillId="0" borderId="0"/>
    <xf numFmtId="43" fontId="0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181" fontId="17" fillId="0" borderId="1">
      <alignment vertical="center"/>
      <protection locked="0"/>
    </xf>
    <xf numFmtId="0" fontId="64" fillId="54" borderId="33" applyNumberFormat="0" applyAlignment="0" applyProtection="0">
      <alignment vertical="center"/>
    </xf>
    <xf numFmtId="0" fontId="0" fillId="0" borderId="0"/>
    <xf numFmtId="0" fontId="27" fillId="4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/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54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37" fontId="65" fillId="0" borderId="0"/>
    <xf numFmtId="0" fontId="0" fillId="0" borderId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37" fontId="65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37" fontId="65" fillId="0" borderId="0">
      <alignment vertical="center"/>
    </xf>
    <xf numFmtId="0" fontId="0" fillId="0" borderId="0"/>
    <xf numFmtId="0" fontId="2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1" fontId="17" fillId="0" borderId="1">
      <alignment vertical="center"/>
      <protection locked="0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66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0" fontId="0" fillId="0" borderId="0">
      <alignment vertical="center"/>
    </xf>
    <xf numFmtId="0" fontId="66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/>
    <xf numFmtId="0" fontId="66" fillId="0" borderId="0">
      <alignment vertical="center"/>
    </xf>
    <xf numFmtId="0" fontId="0" fillId="0" borderId="0">
      <alignment vertical="center"/>
    </xf>
    <xf numFmtId="0" fontId="66" fillId="0" borderId="0"/>
    <xf numFmtId="0" fontId="0" fillId="0" borderId="0"/>
    <xf numFmtId="0" fontId="22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0" fontId="0" fillId="0" borderId="0"/>
    <xf numFmtId="0" fontId="0" fillId="18" borderId="21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6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66" fillId="0" borderId="0">
      <alignment vertical="center"/>
    </xf>
    <xf numFmtId="0" fontId="0" fillId="0" borderId="0">
      <alignment vertical="center"/>
    </xf>
    <xf numFmtId="0" fontId="0" fillId="0" borderId="0"/>
    <xf numFmtId="0" fontId="66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21" applyNumberFormat="0" applyFont="0" applyAlignment="0" applyProtection="0">
      <alignment vertical="center"/>
    </xf>
    <xf numFmtId="0" fontId="66" fillId="0" borderId="0"/>
    <xf numFmtId="0" fontId="0" fillId="0" borderId="0">
      <alignment vertical="center"/>
    </xf>
    <xf numFmtId="0" fontId="0" fillId="0" borderId="0">
      <alignment vertical="center"/>
    </xf>
    <xf numFmtId="0" fontId="64" fillId="54" borderId="33" applyNumberFormat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15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7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59" fillId="0" borderId="0"/>
    <xf numFmtId="0" fontId="59" fillId="0" borderId="0"/>
    <xf numFmtId="0" fontId="64" fillId="54" borderId="33" applyNumberFormat="0" applyAlignment="0" applyProtection="0">
      <alignment vertical="center"/>
    </xf>
    <xf numFmtId="0" fontId="0" fillId="0" borderId="0"/>
    <xf numFmtId="0" fontId="0" fillId="0" borderId="0"/>
    <xf numFmtId="0" fontId="27" fillId="15" borderId="0" applyNumberFormat="0" applyBorder="0" applyAlignment="0" applyProtection="0">
      <alignment vertical="center"/>
    </xf>
    <xf numFmtId="0" fontId="66" fillId="0" borderId="0"/>
    <xf numFmtId="0" fontId="0" fillId="0" borderId="0"/>
    <xf numFmtId="0" fontId="17" fillId="0" borderId="1">
      <alignment horizontal="distributed" vertical="center" wrapText="1"/>
    </xf>
    <xf numFmtId="0" fontId="0" fillId="0" borderId="0"/>
    <xf numFmtId="0" fontId="0" fillId="0" borderId="0"/>
    <xf numFmtId="0" fontId="22" fillId="2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6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6" fillId="0" borderId="0"/>
    <xf numFmtId="178" fontId="0" fillId="0" borderId="0" applyFont="0" applyFill="0" applyBorder="0" applyAlignment="0" applyProtection="0"/>
    <xf numFmtId="0" fontId="24" fillId="0" borderId="17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7" fillId="0" borderId="0">
      <alignment horizontal="centerContinuous" vertical="center"/>
    </xf>
    <xf numFmtId="0" fontId="22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0" borderId="1">
      <alignment horizontal="distributed" vertical="center" wrapText="1"/>
    </xf>
    <xf numFmtId="0" fontId="0" fillId="18" borderId="21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61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6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0" fillId="0" borderId="0"/>
    <xf numFmtId="0" fontId="2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4" borderId="0" applyNumberFormat="0" applyBorder="0" applyAlignment="0" applyProtection="0">
      <alignment vertical="center"/>
    </xf>
    <xf numFmtId="0" fontId="0" fillId="0" borderId="0"/>
    <xf numFmtId="0" fontId="22" fillId="25" borderId="0" applyNumberFormat="0" applyBorder="0" applyAlignment="0" applyProtection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22" fillId="3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1" fontId="17" fillId="0" borderId="1">
      <alignment vertical="center"/>
      <protection locked="0"/>
    </xf>
    <xf numFmtId="0" fontId="62" fillId="54" borderId="33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54" fillId="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/>
    <xf numFmtId="0" fontId="27" fillId="2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0" fontId="0" fillId="0" borderId="0"/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35" fillId="21" borderId="0" applyNumberFormat="0" applyBorder="0" applyAlignment="0" applyProtection="0">
      <alignment vertical="center"/>
    </xf>
    <xf numFmtId="0" fontId="0" fillId="0" borderId="0"/>
    <xf numFmtId="0" fontId="41" fillId="0" borderId="22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22" fillId="0" borderId="0" applyFont="0" applyFill="0" applyBorder="0" applyAlignment="0" applyProtection="0">
      <alignment vertical="center"/>
    </xf>
    <xf numFmtId="0" fontId="0" fillId="0" borderId="0"/>
    <xf numFmtId="0" fontId="27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7" fillId="1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43" fontId="0" fillId="0" borderId="0" applyFont="0" applyFill="0" applyBorder="0" applyAlignment="0" applyProtection="0"/>
    <xf numFmtId="0" fontId="0" fillId="0" borderId="0"/>
    <xf numFmtId="0" fontId="23" fillId="0" borderId="0"/>
    <xf numFmtId="0" fontId="2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17" fillId="0" borderId="1">
      <alignment horizontal="distributed" vertical="center" wrapText="1"/>
    </xf>
    <xf numFmtId="0" fontId="0" fillId="18" borderId="21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7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/>
    <xf numFmtId="0" fontId="22" fillId="26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54" fillId="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27" fillId="55" borderId="0" applyNumberFormat="0" applyBorder="0" applyAlignment="0" applyProtection="0">
      <alignment vertical="center"/>
    </xf>
    <xf numFmtId="0" fontId="0" fillId="0" borderId="0"/>
    <xf numFmtId="0" fontId="27" fillId="5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27" fillId="5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4" fillId="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/>
    <xf numFmtId="0" fontId="22" fillId="0" borderId="0"/>
    <xf numFmtId="0" fontId="0" fillId="0" borderId="0"/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22" fillId="1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33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/>
    <xf numFmtId="0" fontId="22" fillId="18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4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18" borderId="21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4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/>
    <xf numFmtId="181" fontId="17" fillId="0" borderId="1">
      <alignment vertical="center"/>
      <protection locked="0"/>
    </xf>
    <xf numFmtId="0" fontId="62" fillId="54" borderId="3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2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20" borderId="0" applyNumberFormat="0" applyBorder="0" applyAlignment="0" applyProtection="0">
      <alignment vertical="center"/>
    </xf>
    <xf numFmtId="0" fontId="0" fillId="0" borderId="0"/>
    <xf numFmtId="0" fontId="22" fillId="0" borderId="0">
      <alignment vertical="center"/>
    </xf>
    <xf numFmtId="0" fontId="0" fillId="0" borderId="0">
      <alignment vertical="center"/>
    </xf>
    <xf numFmtId="0" fontId="70" fillId="0" borderId="28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18" borderId="21" applyNumberFormat="0" applyFont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0" borderId="0">
      <alignment vertical="center"/>
    </xf>
    <xf numFmtId="0" fontId="0" fillId="0" borderId="0"/>
    <xf numFmtId="0" fontId="23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4" fillId="54" borderId="33" applyNumberFormat="0" applyAlignment="0" applyProtection="0">
      <alignment vertical="center"/>
    </xf>
    <xf numFmtId="0" fontId="0" fillId="0" borderId="0"/>
    <xf numFmtId="0" fontId="27" fillId="5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27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181" fontId="17" fillId="0" borderId="1">
      <alignment vertical="center"/>
      <protection locked="0"/>
    </xf>
    <xf numFmtId="0" fontId="64" fillId="54" borderId="33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9" fillId="0" borderId="0"/>
    <xf numFmtId="0" fontId="22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35" fillId="12" borderId="0" applyNumberFormat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8" fillId="6" borderId="27" applyNumberFormat="0" applyAlignment="0" applyProtection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0" borderId="0">
      <alignment vertical="center"/>
    </xf>
    <xf numFmtId="0" fontId="0" fillId="0" borderId="0"/>
    <xf numFmtId="0" fontId="0" fillId="0" borderId="0"/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0" fillId="0" borderId="0">
      <alignment vertical="center"/>
    </xf>
    <xf numFmtId="0" fontId="45" fillId="0" borderId="0">
      <alignment vertical="center"/>
    </xf>
    <xf numFmtId="0" fontId="35" fillId="4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8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71" fillId="0" borderId="35" applyNumberFormat="0" applyFill="0" applyAlignment="0" applyProtection="0">
      <alignment vertical="center"/>
    </xf>
    <xf numFmtId="0" fontId="0" fillId="0" borderId="0"/>
    <xf numFmtId="0" fontId="33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2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2" fillId="54" borderId="33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2" fillId="8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/>
    <xf numFmtId="0" fontId="22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0" fillId="0" borderId="0"/>
    <xf numFmtId="0" fontId="27" fillId="4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/>
    <xf numFmtId="0" fontId="27" fillId="4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35" fillId="4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6" fillId="2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1" fillId="0" borderId="2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0" fillId="0" borderId="0"/>
    <xf numFmtId="0" fontId="48" fillId="3" borderId="27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8" borderId="27" applyNumberFormat="0" applyAlignment="0" applyProtection="0">
      <alignment vertical="center"/>
    </xf>
    <xf numFmtId="0" fontId="0" fillId="0" borderId="0"/>
    <xf numFmtId="0" fontId="35" fillId="9" borderId="0" applyNumberFormat="0" applyBorder="0" applyAlignment="0" applyProtection="0">
      <alignment vertical="center"/>
    </xf>
    <xf numFmtId="0" fontId="0" fillId="0" borderId="0"/>
    <xf numFmtId="0" fontId="58" fillId="8" borderId="27" applyNumberFormat="0" applyAlignment="0" applyProtection="0">
      <alignment vertical="center"/>
    </xf>
    <xf numFmtId="0" fontId="0" fillId="0" borderId="0"/>
    <xf numFmtId="0" fontId="27" fillId="5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8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5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18" borderId="21" applyNumberFormat="0" applyFon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22" fillId="0" borderId="0" applyFont="0" applyFill="0" applyBorder="0" applyAlignment="0" applyProtection="0">
      <alignment vertical="center"/>
    </xf>
    <xf numFmtId="0" fontId="0" fillId="0" borderId="0"/>
    <xf numFmtId="0" fontId="22" fillId="30" borderId="0" applyNumberFormat="0" applyBorder="0" applyAlignment="0" applyProtection="0">
      <alignment vertical="center"/>
    </xf>
    <xf numFmtId="0" fontId="0" fillId="0" borderId="0"/>
    <xf numFmtId="0" fontId="36" fillId="23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11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4" borderId="33" applyNumberFormat="0" applyAlignment="0" applyProtection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22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27" fillId="3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27" fillId="55" borderId="0" applyNumberFormat="0" applyBorder="0" applyAlignment="0" applyProtection="0">
      <alignment vertical="center"/>
    </xf>
    <xf numFmtId="0" fontId="0" fillId="0" borderId="0"/>
    <xf numFmtId="0" fontId="73" fillId="0" borderId="35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8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21" fillId="0" borderId="3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0" borderId="2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8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7" fillId="4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26" fillId="3" borderId="18" applyNumberFormat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18" borderId="0" applyNumberFormat="0" applyBorder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/>
    <xf numFmtId="0" fontId="2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0" fontId="27" fillId="5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27" fillId="47" borderId="0" applyNumberFormat="0" applyBorder="0" applyAlignment="0" applyProtection="0">
      <alignment vertical="center"/>
    </xf>
    <xf numFmtId="0" fontId="62" fillId="54" borderId="33" applyNumberFormat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0" fillId="0" borderId="0"/>
    <xf numFmtId="0" fontId="5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0" fillId="0" borderId="0"/>
    <xf numFmtId="0" fontId="27" fillId="5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54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/>
    <xf numFmtId="0" fontId="22" fillId="3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27" fillId="5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4" fillId="7" borderId="0" applyNumberFormat="0" applyBorder="0" applyAlignment="0" applyProtection="0">
      <alignment vertical="center"/>
    </xf>
    <xf numFmtId="0" fontId="0" fillId="0" borderId="0"/>
    <xf numFmtId="0" fontId="54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0" fillId="0" borderId="0"/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/>
    <xf numFmtId="0" fontId="35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/>
    <xf numFmtId="0" fontId="22" fillId="30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28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49" fillId="0" borderId="2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26" fillId="6" borderId="18" applyNumberFormat="0" applyAlignment="0" applyProtection="0">
      <alignment vertical="center"/>
    </xf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59" fillId="0" borderId="0"/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5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75" fillId="0" borderId="3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21" fillId="0" borderId="3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22" fillId="0" borderId="0">
      <alignment vertical="center"/>
    </xf>
    <xf numFmtId="0" fontId="21" fillId="0" borderId="3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54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/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0" borderId="0"/>
    <xf numFmtId="0" fontId="2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0" borderId="0"/>
    <xf numFmtId="0" fontId="36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0" borderId="0"/>
    <xf numFmtId="0" fontId="27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32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64" fillId="54" borderId="33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/>
    <xf numFmtId="0" fontId="26" fillId="6" borderId="18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/>
    <xf numFmtId="0" fontId="22" fillId="1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/>
    <xf numFmtId="0" fontId="77" fillId="0" borderId="0"/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/>
    <xf numFmtId="0" fontId="22" fillId="2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2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/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0" borderId="1">
      <alignment horizontal="distributed" vertical="center" wrapText="1"/>
    </xf>
    <xf numFmtId="178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37" fontId="6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4" borderId="33" applyNumberFormat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36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/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48" fillId="6" borderId="27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177" fontId="78" fillId="0" borderId="0">
      <alignment vertical="center"/>
    </xf>
    <xf numFmtId="0" fontId="48" fillId="3" borderId="27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35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/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6" borderId="18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0" borderId="0"/>
    <xf numFmtId="0" fontId="22" fillId="6" borderId="0" applyNumberFormat="0" applyBorder="0" applyAlignment="0" applyProtection="0">
      <alignment vertical="center"/>
    </xf>
    <xf numFmtId="0" fontId="0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43" fontId="0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0" borderId="0"/>
    <xf numFmtId="178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41" fillId="0" borderId="2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9" fillId="0" borderId="0"/>
    <xf numFmtId="0" fontId="23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9" fillId="0" borderId="0"/>
    <xf numFmtId="0" fontId="23" fillId="0" borderId="0">
      <alignment vertical="center"/>
    </xf>
    <xf numFmtId="178" fontId="0" fillId="0" borderId="0" applyFont="0" applyFill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/>
    <xf numFmtId="0" fontId="22" fillId="20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9" fillId="0" borderId="0"/>
    <xf numFmtId="178" fontId="0" fillId="0" borderId="0" applyFont="0" applyFill="0" applyBorder="0" applyAlignment="0" applyProtection="0"/>
    <xf numFmtId="0" fontId="22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" borderId="18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1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/>
    <xf numFmtId="0" fontId="23" fillId="0" borderId="0"/>
    <xf numFmtId="0" fontId="22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59" fillId="0" borderId="0"/>
    <xf numFmtId="0" fontId="23" fillId="0" borderId="0">
      <alignment vertical="center"/>
    </xf>
    <xf numFmtId="0" fontId="22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59" fillId="0" borderId="0"/>
    <xf numFmtId="0" fontId="23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59" fillId="0" borderId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15" borderId="0" applyNumberFormat="0" applyBorder="0" applyAlignment="0" applyProtection="0">
      <alignment vertical="center"/>
    </xf>
    <xf numFmtId="0" fontId="0" fillId="0" borderId="0"/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178" fontId="0" fillId="0" borderId="0" applyFont="0" applyFill="0" applyBorder="0" applyAlignment="0" applyProtection="0"/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0" borderId="0"/>
    <xf numFmtId="0" fontId="22" fillId="15" borderId="0" applyNumberFormat="0" applyBorder="0" applyAlignment="0" applyProtection="0">
      <alignment vertical="center"/>
    </xf>
    <xf numFmtId="0" fontId="2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/>
    <xf numFmtId="0" fontId="27" fillId="5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0" borderId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14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/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178" fontId="0" fillId="0" borderId="0" applyFont="0" applyFill="0" applyBorder="0" applyAlignment="0" applyProtection="0"/>
    <xf numFmtId="0" fontId="23" fillId="0" borderId="0">
      <alignment vertical="center"/>
    </xf>
    <xf numFmtId="0" fontId="27" fillId="5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/>
    <xf numFmtId="0" fontId="22" fillId="4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1" fontId="17" fillId="0" borderId="1">
      <alignment vertical="center"/>
      <protection locked="0"/>
    </xf>
    <xf numFmtId="0" fontId="22" fillId="8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0" borderId="0"/>
    <xf numFmtId="178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11" fillId="0" borderId="0"/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178" fontId="0" fillId="0" borderId="0" applyFont="0" applyFill="0" applyBorder="0" applyAlignment="0" applyProtection="0"/>
    <xf numFmtId="0" fontId="22" fillId="3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0" borderId="0"/>
    <xf numFmtId="0" fontId="22" fillId="30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23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1" fontId="17" fillId="0" borderId="1">
      <alignment vertical="center"/>
      <protection locked="0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22" fillId="30" borderId="0" applyNumberFormat="0" applyBorder="0" applyAlignment="0" applyProtection="0">
      <alignment vertical="center"/>
    </xf>
    <xf numFmtId="0" fontId="0" fillId="0" borderId="0"/>
    <xf numFmtId="0" fontId="22" fillId="30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188" fontId="0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0" borderId="0"/>
    <xf numFmtId="0" fontId="27" fillId="5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0" fillId="0" borderId="0"/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7" fillId="5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/>
    <xf numFmtId="0" fontId="35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7" fillId="55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27" fillId="1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0" fillId="0" borderId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58" fillId="8" borderId="27" applyNumberFormat="0" applyAlignment="0" applyProtection="0">
      <alignment vertical="center"/>
    </xf>
    <xf numFmtId="186" fontId="79" fillId="0" borderId="0" applyFill="0" applyBorder="0" applyAlignment="0"/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0" borderId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/>
    <xf numFmtId="0" fontId="27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0" fillId="0" borderId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7" fillId="1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80" fontId="78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5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4" borderId="33" applyNumberFormat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0" borderId="0"/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35" fillId="2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7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7" fillId="55" borderId="0" applyNumberFormat="0" applyBorder="0" applyAlignment="0" applyProtection="0">
      <alignment vertical="center"/>
    </xf>
    <xf numFmtId="0" fontId="0" fillId="0" borderId="0"/>
    <xf numFmtId="0" fontId="27" fillId="5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4" borderId="33" applyNumberFormat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64" fillId="54" borderId="33" applyNumberFormat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4" fillId="54" borderId="33" applyNumberFormat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54" borderId="33" applyNumberFormat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0" fillId="0" borderId="0"/>
    <xf numFmtId="0" fontId="59" fillId="0" borderId="0"/>
    <xf numFmtId="0" fontId="59" fillId="0" borderId="0"/>
    <xf numFmtId="0" fontId="27" fillId="55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62" fillId="54" borderId="33" applyNumberFormat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62" fillId="54" borderId="33" applyNumberFormat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62" fillId="54" borderId="33" applyNumberFormat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62" fillId="54" borderId="33" applyNumberFormat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35" fillId="6" borderId="0" applyNumberFormat="0" applyBorder="0" applyAlignment="0" applyProtection="0">
      <alignment vertical="center"/>
    </xf>
    <xf numFmtId="0" fontId="62" fillId="54" borderId="33" applyNumberForma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8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33" fillId="2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2" fontId="81" fillId="0" borderId="0" applyProtection="0"/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35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7" fillId="4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181" fontId="17" fillId="0" borderId="1">
      <alignment vertical="center"/>
      <protection locked="0"/>
    </xf>
    <xf numFmtId="0" fontId="64" fillId="54" borderId="33" applyNumberFormat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7" fillId="4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7" fillId="47" borderId="0" applyNumberFormat="0" applyBorder="0" applyAlignment="0" applyProtection="0">
      <alignment vertical="center"/>
    </xf>
    <xf numFmtId="181" fontId="17" fillId="0" borderId="1">
      <alignment vertical="center"/>
      <protection locked="0"/>
    </xf>
    <xf numFmtId="0" fontId="64" fillId="54" borderId="33" applyNumberFormat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181" fontId="17" fillId="0" borderId="1">
      <alignment vertical="center"/>
      <protection locked="0"/>
    </xf>
    <xf numFmtId="0" fontId="64" fillId="54" borderId="33" applyNumberFormat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82" fillId="0" borderId="38" applyNumberFormat="0" applyAlignment="0" applyProtection="0">
      <alignment horizontal="left"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0" borderId="0"/>
    <xf numFmtId="0" fontId="33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186" fontId="79" fillId="0" borderId="0" applyFill="0" applyBorder="0" applyAlignment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59" fillId="0" borderId="0" applyFont="0" applyFill="0" applyBorder="0" applyAlignment="0" applyProtection="0"/>
    <xf numFmtId="0" fontId="2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180" fontId="78" fillId="0" borderId="0">
      <alignment vertical="center"/>
    </xf>
    <xf numFmtId="0" fontId="0" fillId="0" borderId="0">
      <alignment vertical="center"/>
    </xf>
    <xf numFmtId="189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59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48" fillId="3" borderId="27" applyNumberFormat="0" applyAlignment="0" applyProtection="0">
      <alignment vertical="center"/>
    </xf>
    <xf numFmtId="177" fontId="78" fillId="0" borderId="0"/>
    <xf numFmtId="0" fontId="81" fillId="0" borderId="0" applyProtection="0">
      <alignment vertical="center"/>
    </xf>
    <xf numFmtId="0" fontId="81" fillId="0" borderId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78" fillId="0" borderId="0">
      <alignment vertical="center"/>
    </xf>
    <xf numFmtId="182" fontId="78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2" fontId="81" fillId="0" borderId="0" applyProtection="0">
      <alignment vertical="center"/>
    </xf>
    <xf numFmtId="0" fontId="82" fillId="0" borderId="38" applyNumberFormat="0" applyAlignment="0" applyProtection="0">
      <alignment horizontal="left" vertical="center"/>
    </xf>
    <xf numFmtId="0" fontId="3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2" fillId="0" borderId="5">
      <alignment horizontal="left" vertical="center"/>
    </xf>
    <xf numFmtId="0" fontId="82" fillId="0" borderId="5">
      <alignment horizontal="left" vertical="center"/>
    </xf>
    <xf numFmtId="0" fontId="80" fillId="0" borderId="0" applyProtection="0"/>
    <xf numFmtId="0" fontId="82" fillId="0" borderId="0" applyProtection="0">
      <alignment vertical="center"/>
    </xf>
    <xf numFmtId="0" fontId="82" fillId="0" borderId="0" applyProtection="0"/>
    <xf numFmtId="178" fontId="0" fillId="0" borderId="0" applyFont="0" applyFill="0" applyBorder="0" applyAlignment="0" applyProtection="0">
      <alignment vertical="center"/>
    </xf>
    <xf numFmtId="37" fontId="65" fillId="0" borderId="0"/>
    <xf numFmtId="37" fontId="65" fillId="0" borderId="0">
      <alignment vertical="center"/>
    </xf>
    <xf numFmtId="0" fontId="83" fillId="0" borderId="0">
      <alignment vertical="center"/>
    </xf>
    <xf numFmtId="0" fontId="0" fillId="0" borderId="0"/>
    <xf numFmtId="0" fontId="81" fillId="0" borderId="39" applyProtection="0">
      <alignment vertical="center"/>
    </xf>
    <xf numFmtId="0" fontId="60" fillId="0" borderId="32" applyNumberFormat="0" applyFill="0" applyAlignment="0" applyProtection="0">
      <alignment vertical="center"/>
    </xf>
    <xf numFmtId="0" fontId="17" fillId="0" borderId="1">
      <alignment horizontal="distributed" vertical="center" wrapText="1"/>
    </xf>
    <xf numFmtId="0" fontId="81" fillId="0" borderId="39" applyProtection="0"/>
    <xf numFmtId="0" fontId="62" fillId="54" borderId="3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2" fillId="0" borderId="0"/>
    <xf numFmtId="9" fontId="2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9" fillId="0" borderId="2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81" fontId="17" fillId="0" borderId="1">
      <alignment vertical="center"/>
      <protection locked="0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3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34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21" fillId="0" borderId="3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3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27" fillId="57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0" fillId="0" borderId="0"/>
    <xf numFmtId="0" fontId="23" fillId="0" borderId="0"/>
    <xf numFmtId="0" fontId="3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2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0" fillId="0" borderId="0"/>
    <xf numFmtId="0" fontId="0" fillId="18" borderId="21" applyNumberFormat="0" applyFon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5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0" fillId="0" borderId="0"/>
    <xf numFmtId="0" fontId="48" fillId="3" borderId="27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0" fillId="0" borderId="0"/>
    <xf numFmtId="0" fontId="27" fillId="5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0" fillId="0" borderId="0"/>
    <xf numFmtId="0" fontId="41" fillId="0" borderId="22" applyNumberFormat="0" applyFill="0" applyAlignment="0" applyProtection="0">
      <alignment vertical="center"/>
    </xf>
    <xf numFmtId="0" fontId="0" fillId="0" borderId="0"/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73" fillId="0" borderId="35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0" fontId="73" fillId="0" borderId="3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/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0" fillId="0" borderId="0"/>
    <xf numFmtId="0" fontId="70" fillId="0" borderId="28" applyNumberFormat="0" applyFill="0" applyAlignment="0" applyProtection="0">
      <alignment vertical="center"/>
    </xf>
    <xf numFmtId="0" fontId="0" fillId="0" borderId="0"/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9" fillId="0" borderId="0"/>
    <xf numFmtId="0" fontId="59" fillId="0" borderId="0"/>
    <xf numFmtId="0" fontId="36" fillId="2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51" fillId="0" borderId="29" applyNumberFormat="0" applyFill="0" applyAlignment="0" applyProtection="0">
      <alignment vertical="center"/>
    </xf>
    <xf numFmtId="0" fontId="59" fillId="0" borderId="0"/>
    <xf numFmtId="0" fontId="59" fillId="0" borderId="0"/>
    <xf numFmtId="0" fontId="36" fillId="2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51" fillId="0" borderId="2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32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32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32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32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0" fillId="0" borderId="32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0" fillId="0" borderId="0"/>
    <xf numFmtId="0" fontId="60" fillId="0" borderId="32" applyNumberFormat="0" applyFill="0" applyAlignment="0" applyProtection="0">
      <alignment vertical="center"/>
    </xf>
    <xf numFmtId="0" fontId="60" fillId="0" borderId="32" applyNumberFormat="0" applyFill="0" applyAlignment="0" applyProtection="0">
      <alignment vertical="center"/>
    </xf>
    <xf numFmtId="0" fontId="60" fillId="0" borderId="32" applyNumberFormat="0" applyFill="0" applyAlignment="0" applyProtection="0">
      <alignment vertical="center"/>
    </xf>
    <xf numFmtId="0" fontId="72" fillId="0" borderId="4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6" fillId="3" borderId="1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0" fontId="2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35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17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17" fillId="0" borderId="1">
      <alignment horizontal="distributed" vertical="center" wrapText="1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/>
    <xf numFmtId="0" fontId="22" fillId="0" borderId="0"/>
    <xf numFmtId="0" fontId="23" fillId="0" borderId="0"/>
    <xf numFmtId="0" fontId="27" fillId="5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2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0" borderId="0"/>
    <xf numFmtId="178" fontId="0" fillId="0" borderId="0" applyFont="0" applyFill="0" applyBorder="0" applyAlignment="0" applyProtection="0"/>
    <xf numFmtId="0" fontId="79" fillId="0" borderId="0"/>
    <xf numFmtId="0" fontId="21" fillId="0" borderId="34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22" fillId="0" borderId="0"/>
    <xf numFmtId="0" fontId="45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>
      <alignment vertical="center"/>
    </xf>
    <xf numFmtId="0" fontId="0" fillId="18" borderId="21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18" borderId="21" applyNumberFormat="0" applyFont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/>
    <xf numFmtId="0" fontId="45" fillId="0" borderId="0">
      <alignment vertical="center"/>
    </xf>
    <xf numFmtId="0" fontId="45" fillId="0" borderId="0">
      <alignment vertical="center"/>
    </xf>
    <xf numFmtId="0" fontId="66" fillId="0" borderId="0">
      <alignment vertical="center"/>
    </xf>
    <xf numFmtId="0" fontId="0" fillId="0" borderId="0">
      <alignment vertical="center"/>
    </xf>
    <xf numFmtId="0" fontId="66" fillId="0" borderId="0"/>
    <xf numFmtId="178" fontId="0" fillId="0" borderId="0" applyFont="0" applyFill="0" applyBorder="0" applyAlignment="0" applyProtection="0"/>
    <xf numFmtId="0" fontId="66" fillId="0" borderId="0"/>
    <xf numFmtId="0" fontId="22" fillId="0" borderId="0"/>
    <xf numFmtId="0" fontId="45" fillId="0" borderId="0">
      <alignment vertical="center"/>
    </xf>
    <xf numFmtId="0" fontId="22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/>
    <xf numFmtId="0" fontId="0" fillId="18" borderId="21" applyNumberFormat="0" applyFont="0" applyAlignment="0" applyProtection="0">
      <alignment vertical="center"/>
    </xf>
    <xf numFmtId="0" fontId="59" fillId="0" borderId="0"/>
    <xf numFmtId="0" fontId="59" fillId="0" borderId="0"/>
    <xf numFmtId="0" fontId="62" fillId="54" borderId="3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23" fillId="0" borderId="0"/>
    <xf numFmtId="0" fontId="0" fillId="0" borderId="0"/>
    <xf numFmtId="0" fontId="23" fillId="0" borderId="0"/>
    <xf numFmtId="178" fontId="0" fillId="0" borderId="0" applyFont="0" applyFill="0" applyBorder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27" fillId="5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/>
    <xf numFmtId="0" fontId="0" fillId="18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3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18" borderId="2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2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6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2" fillId="18" borderId="21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/>
    <xf numFmtId="0" fontId="23" fillId="0" borderId="0"/>
    <xf numFmtId="0" fontId="0" fillId="18" borderId="2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18" borderId="21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27" fillId="5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27" fillId="56" borderId="0" applyNumberFormat="0" applyBorder="0" applyAlignment="0" applyProtection="0">
      <alignment vertical="center"/>
    </xf>
    <xf numFmtId="0" fontId="0" fillId="0" borderId="0"/>
    <xf numFmtId="0" fontId="26" fillId="6" borderId="18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8" fontId="0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22" fillId="0" borderId="0"/>
    <xf numFmtId="0" fontId="26" fillId="3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1" fillId="0" borderId="3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8" borderId="21" applyNumberFormat="0" applyFont="0" applyAlignment="0" applyProtection="0">
      <alignment vertical="center"/>
    </xf>
    <xf numFmtId="0" fontId="0" fillId="0" borderId="0"/>
    <xf numFmtId="0" fontId="0" fillId="18" borderId="21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18" borderId="21" applyNumberFormat="0" applyFont="0" applyAlignment="0" applyProtection="0">
      <alignment vertical="center"/>
    </xf>
    <xf numFmtId="0" fontId="2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0"/>
    <xf numFmtId="0" fontId="0" fillId="0" borderId="0"/>
    <xf numFmtId="0" fontId="0" fillId="0" borderId="0">
      <alignment vertical="center"/>
    </xf>
    <xf numFmtId="0" fontId="26" fillId="6" borderId="1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17" fillId="0" borderId="1">
      <alignment vertical="center"/>
      <protection locked="0"/>
    </xf>
    <xf numFmtId="0" fontId="62" fillId="54" borderId="33" applyNumberFormat="0" applyAlignment="0" applyProtection="0">
      <alignment vertical="center"/>
    </xf>
    <xf numFmtId="0" fontId="22" fillId="0" borderId="0"/>
    <xf numFmtId="0" fontId="62" fillId="54" borderId="33" applyNumberFormat="0" applyAlignment="0" applyProtection="0">
      <alignment vertical="center"/>
    </xf>
    <xf numFmtId="0" fontId="0" fillId="0" borderId="0"/>
    <xf numFmtId="0" fontId="23" fillId="0" borderId="0"/>
    <xf numFmtId="0" fontId="0" fillId="0" borderId="0"/>
    <xf numFmtId="0" fontId="2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8" fillId="8" borderId="27" applyNumberFormat="0" applyAlignment="0" applyProtection="0">
      <alignment vertical="center"/>
    </xf>
    <xf numFmtId="0" fontId="0" fillId="0" borderId="0">
      <alignment vertical="center"/>
    </xf>
    <xf numFmtId="0" fontId="58" fillId="8" borderId="27" applyNumberFormat="0" applyAlignment="0" applyProtection="0">
      <alignment vertical="center"/>
    </xf>
    <xf numFmtId="0" fontId="2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21" applyNumberFormat="0" applyFon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6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7" fillId="21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23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0" fillId="0" borderId="0"/>
    <xf numFmtId="0" fontId="3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6" fillId="6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3" fillId="0" borderId="0">
      <alignment vertical="center"/>
    </xf>
    <xf numFmtId="0" fontId="22" fillId="0" borderId="0"/>
    <xf numFmtId="0" fontId="36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178" fontId="0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23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178" fontId="0" fillId="0" borderId="0" applyFont="0" applyFill="0" applyBorder="0" applyAlignment="0" applyProtection="0"/>
    <xf numFmtId="0" fontId="27" fillId="10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/>
    <xf numFmtId="0" fontId="26" fillId="6" borderId="18" applyNumberFormat="0" applyAlignment="0" applyProtection="0">
      <alignment vertical="center"/>
    </xf>
    <xf numFmtId="0" fontId="0" fillId="0" borderId="0">
      <alignment vertical="center"/>
    </xf>
    <xf numFmtId="0" fontId="26" fillId="6" borderId="18" applyNumberFormat="0" applyAlignment="0" applyProtection="0">
      <alignment vertical="center"/>
    </xf>
    <xf numFmtId="0" fontId="11" fillId="0" borderId="0">
      <alignment vertical="center"/>
    </xf>
    <xf numFmtId="0" fontId="23" fillId="0" borderId="0"/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11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6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3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6" borderId="18" applyNumberFormat="0" applyAlignment="0" applyProtection="0">
      <alignment vertical="center"/>
    </xf>
    <xf numFmtId="0" fontId="2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/>
    <xf numFmtId="178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6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0" borderId="0">
      <alignment vertical="center"/>
    </xf>
    <xf numFmtId="0" fontId="0" fillId="0" borderId="0"/>
    <xf numFmtId="0" fontId="59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59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59" fillId="0" borderId="0"/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6" fillId="0" borderId="0">
      <alignment vertical="center"/>
    </xf>
    <xf numFmtId="0" fontId="59" fillId="0" borderId="0"/>
    <xf numFmtId="0" fontId="23" fillId="0" borderId="0">
      <alignment vertical="center"/>
    </xf>
    <xf numFmtId="0" fontId="24" fillId="0" borderId="17" applyNumberFormat="0" applyFill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/>
    <xf numFmtId="178" fontId="0" fillId="0" borderId="0" applyFont="0" applyFill="0" applyBorder="0" applyAlignment="0" applyProtection="0"/>
    <xf numFmtId="0" fontId="0" fillId="0" borderId="0"/>
    <xf numFmtId="178" fontId="0" fillId="0" borderId="0" applyFont="0" applyFill="0" applyBorder="0" applyAlignment="0" applyProtection="0"/>
    <xf numFmtId="0" fontId="22" fillId="0" borderId="0"/>
    <xf numFmtId="178" fontId="0" fillId="0" borderId="0" applyFont="0" applyFill="0" applyBorder="0" applyAlignment="0" applyProtection="0">
      <alignment vertical="center"/>
    </xf>
    <xf numFmtId="0" fontId="0" fillId="0" borderId="0"/>
    <xf numFmtId="0" fontId="48" fillId="6" borderId="27" applyNumberFormat="0" applyAlignment="0" applyProtection="0">
      <alignment vertical="center"/>
    </xf>
    <xf numFmtId="0" fontId="0" fillId="0" borderId="0"/>
    <xf numFmtId="0" fontId="23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178" fontId="0" fillId="0" borderId="0" applyFont="0" applyFill="0" applyBorder="0" applyAlignment="0" applyProtection="0"/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7" fillId="5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8" fillId="8" borderId="27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8" fillId="8" borderId="27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27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48" fillId="6" borderId="27" applyNumberFormat="0" applyAlignment="0" applyProtection="0">
      <alignment vertical="center"/>
    </xf>
    <xf numFmtId="0" fontId="48" fillId="3" borderId="27" applyNumberFormat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62" fillId="54" borderId="33" applyNumberFormat="0" applyAlignment="0" applyProtection="0">
      <alignment vertical="center"/>
    </xf>
    <xf numFmtId="0" fontId="62" fillId="54" borderId="33" applyNumberFormat="0" applyAlignment="0" applyProtection="0">
      <alignment vertical="center"/>
    </xf>
    <xf numFmtId="0" fontId="62" fillId="54" borderId="33" applyNumberFormat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64" fillId="54" borderId="33" applyNumberFormat="0" applyAlignment="0" applyProtection="0">
      <alignment vertical="center"/>
    </xf>
    <xf numFmtId="181" fontId="17" fillId="0" borderId="1">
      <alignment vertical="center"/>
      <protection locked="0"/>
    </xf>
    <xf numFmtId="0" fontId="64" fillId="54" borderId="33" applyNumberFormat="0" applyAlignment="0" applyProtection="0">
      <alignment vertical="center"/>
    </xf>
    <xf numFmtId="181" fontId="17" fillId="0" borderId="1">
      <alignment vertical="center"/>
      <protection locked="0"/>
    </xf>
    <xf numFmtId="0" fontId="64" fillId="54" borderId="33" applyNumberFormat="0" applyAlignment="0" applyProtection="0">
      <alignment vertical="center"/>
    </xf>
    <xf numFmtId="181" fontId="17" fillId="0" borderId="1">
      <alignment vertical="center"/>
      <protection locked="0"/>
    </xf>
    <xf numFmtId="0" fontId="64" fillId="54" borderId="33" applyNumberFormat="0" applyAlignment="0" applyProtection="0">
      <alignment vertical="center"/>
    </xf>
    <xf numFmtId="181" fontId="17" fillId="0" borderId="1">
      <alignment vertical="center"/>
      <protection locked="0"/>
    </xf>
    <xf numFmtId="0" fontId="64" fillId="54" borderId="33" applyNumberFormat="0" applyAlignment="0" applyProtection="0">
      <alignment vertical="center"/>
    </xf>
    <xf numFmtId="181" fontId="17" fillId="0" borderId="1">
      <alignment vertical="center"/>
      <protection locked="0"/>
    </xf>
    <xf numFmtId="0" fontId="64" fillId="54" borderId="33" applyNumberFormat="0" applyAlignment="0" applyProtection="0">
      <alignment vertical="center"/>
    </xf>
    <xf numFmtId="181" fontId="17" fillId="0" borderId="1">
      <alignment vertical="center"/>
      <protection locked="0"/>
    </xf>
    <xf numFmtId="0" fontId="64" fillId="54" borderId="33" applyNumberFormat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64" fillId="54" borderId="33" applyNumberFormat="0" applyAlignment="0" applyProtection="0">
      <alignment vertical="center"/>
    </xf>
    <xf numFmtId="181" fontId="17" fillId="0" borderId="1">
      <alignment vertical="center"/>
      <protection locked="0"/>
    </xf>
    <xf numFmtId="0" fontId="64" fillId="54" borderId="3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64" fillId="54" borderId="33" applyNumberFormat="0" applyAlignment="0" applyProtection="0">
      <alignment vertical="center"/>
    </xf>
    <xf numFmtId="0" fontId="62" fillId="54" borderId="33" applyNumberFormat="0" applyAlignment="0" applyProtection="0">
      <alignment vertical="center"/>
    </xf>
    <xf numFmtId="0" fontId="62" fillId="54" borderId="33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9" fillId="0" borderId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87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6" fillId="3" borderId="18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3" borderId="1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6" fillId="6" borderId="1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6" fillId="3" borderId="18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7" fillId="5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0" fontId="0" fillId="18" borderId="21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88" fillId="0" borderId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1" fontId="17" fillId="0" borderId="1">
      <alignment vertical="center"/>
      <protection locked="0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26" fillId="6" borderId="18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0" fontId="58" fillId="8" borderId="27" applyNumberFormat="0" applyAlignment="0" applyProtection="0">
      <alignment vertical="center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1" fontId="17" fillId="0" borderId="1">
      <alignment vertical="center"/>
      <protection locked="0"/>
    </xf>
    <xf numFmtId="0" fontId="77" fillId="0" borderId="0">
      <alignment vertical="center"/>
    </xf>
    <xf numFmtId="0" fontId="27" fillId="5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6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18" borderId="21" applyNumberFormat="0" applyFont="0" applyAlignment="0" applyProtection="0">
      <alignment vertical="center"/>
    </xf>
    <xf numFmtId="0" fontId="22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2" fillId="18" borderId="21" applyNumberFormat="0" applyFont="0" applyAlignment="0" applyProtection="0">
      <alignment vertical="center"/>
    </xf>
  </cellStyleXfs>
  <cellXfs count="3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2753" applyFont="1" applyAlignment="1">
      <alignment horizontal="center" vertical="center"/>
    </xf>
    <xf numFmtId="0" fontId="3" fillId="0" borderId="0" xfId="2753" applyFont="1" applyBorder="1">
      <alignment vertical="center"/>
    </xf>
    <xf numFmtId="0" fontId="3" fillId="0" borderId="0" xfId="2753" applyFont="1" applyBorder="1" applyAlignment="1">
      <alignment vertical="center"/>
    </xf>
    <xf numFmtId="0" fontId="3" fillId="0" borderId="0" xfId="2753" applyFont="1" applyBorder="1" applyAlignment="1">
      <alignment horizontal="right"/>
    </xf>
    <xf numFmtId="0" fontId="3" fillId="0" borderId="1" xfId="2753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3208" applyNumberFormat="1" applyFont="1" applyBorder="1" applyAlignment="1">
      <alignment vertical="center"/>
    </xf>
    <xf numFmtId="0" fontId="3" fillId="0" borderId="1" xfId="2753" applyFont="1" applyBorder="1">
      <alignment vertical="center"/>
    </xf>
    <xf numFmtId="0" fontId="1" fillId="0" borderId="1" xfId="0" applyFont="1" applyBorder="1" applyAlignment="1">
      <alignment vertical="center"/>
    </xf>
    <xf numFmtId="49" fontId="4" fillId="0" borderId="1" xfId="3208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2753" applyFont="1" applyBorder="1">
      <alignment vertical="center"/>
    </xf>
    <xf numFmtId="0" fontId="3" fillId="0" borderId="1" xfId="2753" applyFont="1" applyBorder="1" applyAlignment="1">
      <alignment horizontal="center" vertical="center"/>
    </xf>
    <xf numFmtId="0" fontId="5" fillId="0" borderId="1" xfId="2753" applyFont="1" applyBorder="1" applyAlignment="1">
      <alignment horizontal="left" vertical="center"/>
    </xf>
    <xf numFmtId="0" fontId="5" fillId="0" borderId="1" xfId="2753" applyFont="1" applyBorder="1" applyAlignment="1">
      <alignment vertical="center"/>
    </xf>
    <xf numFmtId="0" fontId="5" fillId="2" borderId="1" xfId="2753" applyFont="1" applyFill="1" applyBorder="1">
      <alignment vertical="center"/>
    </xf>
    <xf numFmtId="0" fontId="0" fillId="0" borderId="0" xfId="3918" applyAlignment="1"/>
    <xf numFmtId="0" fontId="0" fillId="0" borderId="0" xfId="3918" applyFill="1" applyAlignment="1"/>
    <xf numFmtId="0" fontId="1" fillId="0" borderId="0" xfId="3918" applyFont="1" applyAlignment="1">
      <alignment vertical="center"/>
    </xf>
    <xf numFmtId="0" fontId="1" fillId="0" borderId="0" xfId="3918" applyFont="1" applyFill="1" applyAlignment="1"/>
    <xf numFmtId="0" fontId="1" fillId="0" borderId="0" xfId="3918" applyFont="1" applyAlignment="1"/>
    <xf numFmtId="0" fontId="2" fillId="0" borderId="0" xfId="3918" applyNumberFormat="1" applyFont="1" applyFill="1" applyBorder="1" applyAlignment="1" applyProtection="1">
      <alignment horizontal="center" vertical="center"/>
    </xf>
    <xf numFmtId="0" fontId="1" fillId="0" borderId="0" xfId="3918" applyNumberFormat="1" applyFont="1" applyFill="1" applyBorder="1" applyAlignment="1" applyProtection="1"/>
    <xf numFmtId="0" fontId="6" fillId="0" borderId="0" xfId="4438" applyFont="1">
      <alignment vertical="center"/>
    </xf>
    <xf numFmtId="0" fontId="1" fillId="0" borderId="0" xfId="4438" applyFont="1">
      <alignment vertical="center"/>
    </xf>
    <xf numFmtId="191" fontId="1" fillId="0" borderId="0" xfId="4438" applyNumberFormat="1" applyFont="1" applyAlignment="1">
      <alignment horizontal="right"/>
    </xf>
    <xf numFmtId="191" fontId="1" fillId="0" borderId="1" xfId="4438" applyNumberFormat="1" applyFont="1" applyBorder="1" applyAlignment="1">
      <alignment horizontal="center" vertical="center" wrapText="1"/>
    </xf>
    <xf numFmtId="0" fontId="1" fillId="2" borderId="1" xfId="3918" applyFont="1" applyFill="1" applyBorder="1" applyAlignment="1">
      <alignment vertical="center"/>
    </xf>
    <xf numFmtId="0" fontId="3" fillId="0" borderId="1" xfId="3918" applyNumberFormat="1" applyFont="1" applyFill="1" applyBorder="1" applyAlignment="1" applyProtection="1">
      <alignment horizontal="left" vertical="center" wrapText="1"/>
    </xf>
    <xf numFmtId="179" fontId="3" fillId="0" borderId="1" xfId="3918" applyNumberFormat="1" applyFont="1" applyFill="1" applyBorder="1" applyAlignment="1" applyProtection="1">
      <alignment vertical="center" wrapText="1"/>
    </xf>
    <xf numFmtId="181" fontId="1" fillId="0" borderId="1" xfId="3427" applyNumberFormat="1" applyFont="1" applyFill="1" applyBorder="1" applyAlignment="1" applyProtection="1">
      <alignment vertical="center" wrapText="1"/>
    </xf>
    <xf numFmtId="0" fontId="4" fillId="0" borderId="1" xfId="3918" applyFont="1" applyFill="1" applyBorder="1" applyAlignment="1">
      <alignment vertical="center"/>
    </xf>
    <xf numFmtId="0" fontId="4" fillId="0" borderId="1" xfId="3918" applyFont="1" applyBorder="1" applyAlignment="1">
      <alignment vertical="center"/>
    </xf>
    <xf numFmtId="0" fontId="3" fillId="2" borderId="1" xfId="3918" applyNumberFormat="1" applyFont="1" applyFill="1" applyBorder="1" applyAlignment="1" applyProtection="1">
      <alignment horizontal="left" vertical="center" wrapText="1"/>
    </xf>
    <xf numFmtId="49" fontId="4" fillId="2" borderId="1" xfId="3204" applyNumberFormat="1" applyFont="1" applyFill="1" applyBorder="1" applyAlignment="1">
      <alignment vertical="center"/>
    </xf>
    <xf numFmtId="0" fontId="4" fillId="2" borderId="1" xfId="3918" applyFont="1" applyFill="1" applyBorder="1" applyAlignment="1">
      <alignment vertical="center"/>
    </xf>
    <xf numFmtId="49" fontId="4" fillId="2" borderId="1" xfId="3207" applyNumberFormat="1" applyFont="1" applyFill="1" applyBorder="1" applyAlignment="1">
      <alignment vertical="center"/>
    </xf>
    <xf numFmtId="0" fontId="1" fillId="2" borderId="1" xfId="3918" applyNumberFormat="1" applyFont="1" applyFill="1" applyBorder="1" applyAlignment="1" applyProtection="1">
      <alignment horizontal="left" vertical="center" wrapText="1"/>
    </xf>
    <xf numFmtId="49" fontId="4" fillId="2" borderId="1" xfId="4394" applyNumberFormat="1" applyFont="1" applyFill="1" applyBorder="1" applyAlignment="1">
      <alignment vertical="center"/>
    </xf>
    <xf numFmtId="0" fontId="4" fillId="2" borderId="1" xfId="3918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2753" applyFont="1" applyBorder="1">
      <alignment vertical="center"/>
    </xf>
    <xf numFmtId="0" fontId="5" fillId="0" borderId="0" xfId="2753" applyFont="1" applyBorder="1" applyAlignment="1">
      <alignment vertical="center"/>
    </xf>
    <xf numFmtId="0" fontId="3" fillId="0" borderId="1" xfId="2753" applyFont="1" applyBorder="1" applyAlignment="1">
      <alignment horizontal="left" vertical="center"/>
    </xf>
    <xf numFmtId="0" fontId="3" fillId="0" borderId="1" xfId="2753" applyFont="1" applyFill="1" applyBorder="1" applyAlignment="1">
      <alignment horizontal="center" vertical="center"/>
    </xf>
    <xf numFmtId="0" fontId="5" fillId="0" borderId="1" xfId="2753" applyFont="1" applyFill="1" applyBorder="1" applyAlignment="1">
      <alignment vertical="center"/>
    </xf>
    <xf numFmtId="0" fontId="3" fillId="0" borderId="2" xfId="2753" applyFont="1" applyFill="1" applyBorder="1" applyAlignment="1">
      <alignment vertical="center"/>
    </xf>
    <xf numFmtId="0" fontId="3" fillId="0" borderId="1" xfId="2753" applyFont="1" applyFill="1" applyBorder="1" applyAlignment="1">
      <alignment vertical="center"/>
    </xf>
    <xf numFmtId="3" fontId="4" fillId="0" borderId="1" xfId="1998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>
      <alignment vertical="center"/>
    </xf>
    <xf numFmtId="0" fontId="5" fillId="0" borderId="2" xfId="2753" applyFont="1" applyFill="1" applyBorder="1" applyAlignment="1">
      <alignment vertical="center"/>
    </xf>
    <xf numFmtId="3" fontId="4" fillId="0" borderId="1" xfId="4322" applyNumberFormat="1" applyFont="1" applyFill="1" applyBorder="1" applyAlignment="1" applyProtection="1">
      <alignment vertical="center"/>
    </xf>
    <xf numFmtId="3" fontId="1" fillId="0" borderId="1" xfId="4322" applyNumberFormat="1" applyFont="1" applyFill="1" applyBorder="1" applyAlignment="1" applyProtection="1">
      <alignment vertical="center"/>
    </xf>
    <xf numFmtId="0" fontId="1" fillId="0" borderId="2" xfId="0" applyFont="1" applyBorder="1" applyAlignment="1">
      <alignment vertical="center"/>
    </xf>
    <xf numFmtId="0" fontId="5" fillId="0" borderId="1" xfId="2753" applyFont="1" applyBorder="1" applyAlignment="1">
      <alignment horizontal="left" vertical="center" indent="2"/>
    </xf>
    <xf numFmtId="0" fontId="1" fillId="0" borderId="1" xfId="1210" applyFont="1" applyFill="1" applyBorder="1" applyAlignment="1">
      <alignment horizontal="center" vertical="center" wrapText="1"/>
    </xf>
    <xf numFmtId="0" fontId="1" fillId="0" borderId="1" xfId="1210" applyFont="1" applyFill="1" applyBorder="1" applyAlignment="1">
      <alignment horizontal="right" vertical="center" wrapText="1"/>
    </xf>
    <xf numFmtId="0" fontId="3" fillId="0" borderId="1" xfId="2753" applyFont="1" applyFill="1" applyBorder="1" applyAlignment="1">
      <alignment horizontal="right" vertical="center"/>
    </xf>
    <xf numFmtId="0" fontId="4" fillId="0" borderId="1" xfId="1210" applyFont="1" applyFill="1" applyBorder="1" applyAlignment="1">
      <alignment horizontal="right" vertical="center" wrapText="1"/>
    </xf>
    <xf numFmtId="0" fontId="5" fillId="0" borderId="1" xfId="2753" applyFont="1" applyFill="1" applyBorder="1" applyAlignment="1">
      <alignment horizontal="right" vertical="center"/>
    </xf>
    <xf numFmtId="3" fontId="4" fillId="0" borderId="1" xfId="4388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0" xfId="488" applyFont="1">
      <alignment vertical="center"/>
    </xf>
    <xf numFmtId="0" fontId="8" fillId="0" borderId="0" xfId="488">
      <alignment vertical="center"/>
    </xf>
    <xf numFmtId="0" fontId="3" fillId="0" borderId="0" xfId="488" applyFont="1">
      <alignment vertical="center"/>
    </xf>
    <xf numFmtId="0" fontId="2" fillId="0" borderId="0" xfId="488" applyFont="1" applyAlignment="1">
      <alignment horizontal="center" vertical="center"/>
    </xf>
    <xf numFmtId="0" fontId="3" fillId="0" borderId="0" xfId="488" applyFont="1" applyAlignment="1">
      <alignment horizontal="left" vertical="center" wrapText="1"/>
    </xf>
    <xf numFmtId="0" fontId="3" fillId="0" borderId="0" xfId="488" applyFont="1" applyAlignment="1">
      <alignment horizontal="right"/>
    </xf>
    <xf numFmtId="0" fontId="3" fillId="0" borderId="1" xfId="488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9" fontId="1" fillId="0" borderId="1" xfId="2712" applyNumberFormat="1" applyFont="1" applyBorder="1" applyAlignment="1">
      <alignment horizontal="left" vertical="center" wrapText="1"/>
    </xf>
    <xf numFmtId="0" fontId="3" fillId="0" borderId="1" xfId="488" applyFont="1" applyBorder="1" applyAlignment="1">
      <alignment horizontal="right" vertical="center" wrapText="1"/>
    </xf>
    <xf numFmtId="49" fontId="4" fillId="0" borderId="1" xfId="2712" applyNumberFormat="1" applyFont="1" applyBorder="1" applyAlignment="1">
      <alignment horizontal="left" vertical="center" wrapText="1"/>
    </xf>
    <xf numFmtId="0" fontId="5" fillId="0" borderId="1" xfId="488" applyFont="1" applyBorder="1">
      <alignment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488" applyFont="1" applyFill="1" applyBorder="1">
      <alignment vertical="center"/>
    </xf>
    <xf numFmtId="0" fontId="8" fillId="0" borderId="1" xfId="488" applyFill="1" applyBorder="1">
      <alignment vertical="center"/>
    </xf>
    <xf numFmtId="0" fontId="5" fillId="0" borderId="1" xfId="488" applyFont="1" applyBorder="1" applyAlignment="1">
      <alignment horizontal="right" vertical="center" wrapText="1"/>
    </xf>
    <xf numFmtId="0" fontId="3" fillId="0" borderId="1" xfId="488" applyFont="1" applyBorder="1">
      <alignment vertical="center"/>
    </xf>
    <xf numFmtId="0" fontId="9" fillId="0" borderId="0" xfId="488" applyFont="1">
      <alignment vertical="center"/>
    </xf>
    <xf numFmtId="0" fontId="10" fillId="0" borderId="0" xfId="488" applyFont="1">
      <alignment vertical="center"/>
    </xf>
    <xf numFmtId="0" fontId="8" fillId="0" borderId="0" xfId="1931">
      <alignment vertical="center"/>
    </xf>
    <xf numFmtId="0" fontId="3" fillId="0" borderId="0" xfId="1931" applyFont="1">
      <alignment vertical="center"/>
    </xf>
    <xf numFmtId="0" fontId="2" fillId="0" borderId="0" xfId="193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" xfId="1931" applyFont="1" applyFill="1" applyBorder="1" applyAlignment="1">
      <alignment horizontal="center" vertical="center"/>
    </xf>
    <xf numFmtId="0" fontId="1" fillId="0" borderId="1" xfId="1210" applyNumberFormat="1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5" fillId="0" borderId="1" xfId="3853" applyFont="1" applyFill="1" applyBorder="1" applyAlignment="1">
      <alignment horizontal="left" vertical="center"/>
    </xf>
    <xf numFmtId="0" fontId="5" fillId="0" borderId="1" xfId="1931" applyFont="1" applyBorder="1">
      <alignment vertical="center"/>
    </xf>
    <xf numFmtId="0" fontId="5" fillId="0" borderId="1" xfId="1931" applyNumberFormat="1" applyFont="1" applyBorder="1" applyAlignment="1">
      <alignment horizontal="right" vertical="center"/>
    </xf>
    <xf numFmtId="49" fontId="11" fillId="0" borderId="0" xfId="2704" applyNumberFormat="1" applyFont="1"/>
    <xf numFmtId="1" fontId="8" fillId="0" borderId="0" xfId="1931" applyNumberFormat="1">
      <alignment vertical="center"/>
    </xf>
    <xf numFmtId="0" fontId="5" fillId="2" borderId="1" xfId="1931" applyFont="1" applyFill="1" applyBorder="1">
      <alignment vertical="center"/>
    </xf>
    <xf numFmtId="0" fontId="12" fillId="0" borderId="3" xfId="1931" applyFont="1" applyBorder="1" applyAlignment="1">
      <alignment horizontal="left" vertical="center" wrapText="1"/>
    </xf>
    <xf numFmtId="0" fontId="13" fillId="0" borderId="0" xfId="966" applyFont="1" applyAlignment="1">
      <alignment vertical="center"/>
    </xf>
    <xf numFmtId="0" fontId="0" fillId="0" borderId="0" xfId="966" applyFill="1" applyAlignment="1">
      <alignment vertical="center"/>
    </xf>
    <xf numFmtId="0" fontId="0" fillId="0" borderId="0" xfId="966" applyAlignment="1">
      <alignment vertical="center"/>
    </xf>
    <xf numFmtId="0" fontId="1" fillId="0" borderId="0" xfId="1210" applyFont="1" applyFill="1" applyAlignment="1">
      <alignment vertical="center"/>
    </xf>
    <xf numFmtId="0" fontId="1" fillId="0" borderId="0" xfId="1210" applyFont="1" applyFill="1"/>
    <xf numFmtId="0" fontId="1" fillId="0" borderId="0" xfId="966" applyFont="1" applyFill="1" applyAlignment="1">
      <alignment vertical="center"/>
    </xf>
    <xf numFmtId="0" fontId="14" fillId="0" borderId="0" xfId="1210" applyFont="1" applyFill="1" applyAlignment="1">
      <alignment horizontal="center" vertical="center"/>
    </xf>
    <xf numFmtId="0" fontId="1" fillId="0" borderId="0" xfId="966" applyFont="1" applyFill="1" applyAlignment="1">
      <alignment horizontal="right"/>
    </xf>
    <xf numFmtId="0" fontId="1" fillId="0" borderId="1" xfId="1210" applyFont="1" applyFill="1" applyBorder="1" applyAlignment="1">
      <alignment horizontal="center" vertical="center" wrapText="1"/>
    </xf>
    <xf numFmtId="0" fontId="1" fillId="0" borderId="4" xfId="1210" applyFont="1" applyFill="1" applyBorder="1" applyAlignment="1">
      <alignment horizontal="center" vertical="center" wrapText="1"/>
    </xf>
    <xf numFmtId="0" fontId="1" fillId="0" borderId="1" xfId="966" applyFont="1" applyFill="1" applyBorder="1" applyAlignment="1">
      <alignment horizontal="center" vertical="center" wrapText="1"/>
    </xf>
    <xf numFmtId="3" fontId="1" fillId="0" borderId="1" xfId="1998" applyNumberFormat="1" applyFont="1" applyFill="1" applyBorder="1" applyAlignment="1" applyProtection="1">
      <alignment vertical="center"/>
    </xf>
    <xf numFmtId="0" fontId="1" fillId="0" borderId="1" xfId="966" applyFont="1" applyFill="1" applyBorder="1" applyAlignment="1">
      <alignment horizontal="right" vertical="center" wrapText="1"/>
    </xf>
    <xf numFmtId="0" fontId="1" fillId="0" borderId="1" xfId="966" applyNumberFormat="1" applyFont="1" applyFill="1" applyBorder="1" applyAlignment="1">
      <alignment horizontal="right" vertical="center" wrapText="1"/>
    </xf>
    <xf numFmtId="3" fontId="4" fillId="0" borderId="1" xfId="1998" applyNumberFormat="1" applyFont="1" applyFill="1" applyBorder="1" applyAlignment="1" applyProtection="1">
      <alignment vertical="center"/>
    </xf>
    <xf numFmtId="3" fontId="4" fillId="0" borderId="1" xfId="1998" applyNumberFormat="1" applyFont="1" applyFill="1" applyBorder="1" applyAlignment="1" applyProtection="1">
      <alignment horizontal="right" vertical="center"/>
    </xf>
    <xf numFmtId="0" fontId="4" fillId="0" borderId="1" xfId="966" applyNumberFormat="1" applyFont="1" applyFill="1" applyBorder="1" applyAlignment="1">
      <alignment horizontal="right" vertical="center" wrapText="1"/>
    </xf>
    <xf numFmtId="0" fontId="4" fillId="0" borderId="1" xfId="966" applyFont="1" applyFill="1" applyBorder="1" applyAlignment="1">
      <alignment vertical="center"/>
    </xf>
    <xf numFmtId="0" fontId="4" fillId="0" borderId="1" xfId="966" applyFont="1" applyFill="1" applyBorder="1" applyAlignment="1">
      <alignment horizontal="right" vertical="center"/>
    </xf>
    <xf numFmtId="0" fontId="4" fillId="0" borderId="1" xfId="966" applyFont="1" applyFill="1" applyBorder="1" applyAlignment="1">
      <alignment vertical="center"/>
    </xf>
    <xf numFmtId="0" fontId="0" fillId="0" borderId="1" xfId="966" applyFill="1" applyBorder="1" applyAlignment="1">
      <alignment vertical="center"/>
    </xf>
    <xf numFmtId="3" fontId="1" fillId="0" borderId="1" xfId="1998" applyNumberFormat="1" applyFont="1" applyFill="1" applyBorder="1" applyAlignment="1" applyProtection="1">
      <alignment horizontal="right" vertical="center"/>
    </xf>
    <xf numFmtId="0" fontId="1" fillId="0" borderId="1" xfId="966" applyFont="1" applyFill="1" applyBorder="1" applyAlignment="1">
      <alignment horizontal="right" vertical="center"/>
    </xf>
    <xf numFmtId="0" fontId="15" fillId="0" borderId="0" xfId="966" applyFont="1" applyAlignment="1">
      <alignment vertical="center"/>
    </xf>
    <xf numFmtId="0" fontId="1" fillId="0" borderId="1" xfId="966" applyFont="1" applyFill="1" applyBorder="1" applyAlignment="1">
      <alignment horizontal="right" vertical="center" wrapText="1"/>
    </xf>
    <xf numFmtId="0" fontId="4" fillId="0" borderId="1" xfId="1998" applyNumberFormat="1" applyFont="1" applyFill="1" applyBorder="1" applyAlignment="1" applyProtection="1">
      <alignment horizontal="right" vertical="center"/>
    </xf>
    <xf numFmtId="0" fontId="1" fillId="0" borderId="1" xfId="966" applyNumberFormat="1" applyFont="1" applyFill="1" applyBorder="1" applyAlignment="1">
      <alignment horizontal="right" vertical="center" wrapText="1"/>
    </xf>
    <xf numFmtId="0" fontId="4" fillId="0" borderId="1" xfId="966" applyFont="1" applyFill="1" applyBorder="1" applyAlignment="1">
      <alignment horizontal="right" vertical="center"/>
    </xf>
    <xf numFmtId="0" fontId="1" fillId="0" borderId="1" xfId="1998" applyNumberFormat="1" applyFont="1" applyFill="1" applyBorder="1" applyAlignment="1" applyProtection="1">
      <alignment horizontal="right" vertical="center"/>
    </xf>
    <xf numFmtId="3" fontId="4" fillId="0" borderId="1" xfId="1998" applyNumberFormat="1" applyFont="1" applyFill="1" applyBorder="1" applyAlignment="1" applyProtection="1">
      <alignment vertical="center"/>
    </xf>
    <xf numFmtId="0" fontId="1" fillId="0" borderId="1" xfId="966" applyFont="1" applyFill="1" applyBorder="1" applyAlignment="1">
      <alignment horizontal="right" vertical="center"/>
    </xf>
    <xf numFmtId="3" fontId="1" fillId="0" borderId="1" xfId="966" applyNumberFormat="1" applyFont="1" applyFill="1" applyBorder="1" applyAlignment="1">
      <alignment horizontal="right" vertical="center" wrapText="1"/>
    </xf>
    <xf numFmtId="0" fontId="1" fillId="0" borderId="1" xfId="1341" applyFont="1" applyFill="1" applyBorder="1" applyAlignment="1">
      <alignment horizontal="right" vertical="center"/>
    </xf>
    <xf numFmtId="0" fontId="1" fillId="0" borderId="1" xfId="1341" applyFont="1" applyFill="1" applyBorder="1" applyAlignment="1">
      <alignment horizontal="right" vertical="center"/>
    </xf>
    <xf numFmtId="0" fontId="1" fillId="0" borderId="1" xfId="1341" applyFont="1" applyFill="1" applyBorder="1" applyAlignment="1">
      <alignment horizontal="center" vertical="center"/>
    </xf>
    <xf numFmtId="1" fontId="1" fillId="0" borderId="1" xfId="1341" applyNumberFormat="1" applyFont="1" applyFill="1" applyBorder="1" applyAlignment="1" applyProtection="1">
      <alignment vertical="center"/>
      <protection locked="0"/>
    </xf>
    <xf numFmtId="1" fontId="1" fillId="0" borderId="1" xfId="1341" applyNumberFormat="1" applyFont="1" applyFill="1" applyBorder="1" applyAlignment="1" applyProtection="1">
      <alignment horizontal="right" vertical="center"/>
      <protection locked="0"/>
    </xf>
    <xf numFmtId="1" fontId="4" fillId="0" borderId="1" xfId="1341" applyNumberFormat="1" applyFont="1" applyFill="1" applyBorder="1" applyAlignment="1" applyProtection="1">
      <alignment horizontal="left" vertical="center"/>
      <protection locked="0"/>
    </xf>
    <xf numFmtId="1" fontId="4" fillId="0" borderId="1" xfId="1341" applyNumberFormat="1" applyFont="1" applyFill="1" applyBorder="1" applyAlignment="1" applyProtection="1">
      <alignment horizontal="right" vertical="center"/>
      <protection locked="0"/>
    </xf>
    <xf numFmtId="1" fontId="4" fillId="0" borderId="1" xfId="1341" applyNumberFormat="1" applyFont="1" applyFill="1" applyBorder="1" applyAlignment="1" applyProtection="1">
      <alignment vertical="center"/>
      <protection locked="0"/>
    </xf>
    <xf numFmtId="0" fontId="4" fillId="0" borderId="1" xfId="966" applyNumberFormat="1" applyFont="1" applyFill="1" applyBorder="1" applyAlignment="1">
      <alignment horizontal="right" vertical="center"/>
    </xf>
    <xf numFmtId="1" fontId="4" fillId="0" borderId="1" xfId="1341" applyNumberFormat="1" applyFont="1" applyFill="1" applyBorder="1" applyAlignment="1" applyProtection="1">
      <alignment horizontal="left" vertical="center"/>
      <protection locked="0"/>
    </xf>
    <xf numFmtId="1" fontId="4" fillId="0" borderId="1" xfId="1341" applyNumberFormat="1" applyFont="1" applyFill="1" applyBorder="1" applyAlignment="1" applyProtection="1">
      <alignment horizontal="right" vertical="center"/>
      <protection locked="0"/>
    </xf>
    <xf numFmtId="0" fontId="4" fillId="0" borderId="1" xfId="1341" applyNumberFormat="1" applyFont="1" applyFill="1" applyBorder="1" applyAlignment="1" applyProtection="1">
      <alignment vertical="center"/>
      <protection locked="0"/>
    </xf>
    <xf numFmtId="0" fontId="4" fillId="0" borderId="1" xfId="1341" applyNumberFormat="1" applyFont="1" applyFill="1" applyBorder="1" applyAlignment="1" applyProtection="1">
      <alignment horizontal="right" vertical="center"/>
      <protection locked="0"/>
    </xf>
    <xf numFmtId="0" fontId="4" fillId="0" borderId="1" xfId="1341" applyNumberFormat="1" applyFont="1" applyFill="1" applyBorder="1" applyAlignment="1" applyProtection="1">
      <alignment vertical="center"/>
      <protection locked="0"/>
    </xf>
    <xf numFmtId="0" fontId="4" fillId="0" borderId="1" xfId="1341" applyNumberFormat="1" applyFont="1" applyFill="1" applyBorder="1" applyAlignment="1" applyProtection="1">
      <alignment horizontal="right" vertical="center"/>
      <protection locked="0"/>
    </xf>
    <xf numFmtId="0" fontId="4" fillId="0" borderId="1" xfId="1341" applyFont="1" applyFill="1" applyBorder="1" applyAlignment="1">
      <alignment vertical="center"/>
    </xf>
    <xf numFmtId="0" fontId="4" fillId="0" borderId="1" xfId="1341" applyFont="1" applyFill="1" applyBorder="1" applyAlignment="1">
      <alignment horizontal="right" vertical="center"/>
    </xf>
    <xf numFmtId="0" fontId="0" fillId="0" borderId="0" xfId="966" applyFont="1" applyAlignment="1">
      <alignment vertical="center"/>
    </xf>
    <xf numFmtId="0" fontId="1" fillId="0" borderId="0" xfId="1210" applyFont="1" applyAlignment="1">
      <alignment vertical="center"/>
    </xf>
    <xf numFmtId="0" fontId="1" fillId="0" borderId="0" xfId="1210" applyFont="1"/>
    <xf numFmtId="0" fontId="14" fillId="0" borderId="0" xfId="1210" applyFont="1" applyFill="1" applyAlignment="1">
      <alignment horizontal="center" vertical="center"/>
    </xf>
    <xf numFmtId="0" fontId="1" fillId="0" borderId="0" xfId="1210" applyFont="1" applyFill="1" applyAlignment="1">
      <alignment vertical="center"/>
    </xf>
    <xf numFmtId="3" fontId="4" fillId="2" borderId="1" xfId="4322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1" fillId="0" borderId="1" xfId="1341" applyFont="1" applyFill="1" applyBorder="1" applyAlignment="1">
      <alignment horizontal="center" vertical="center"/>
    </xf>
    <xf numFmtId="0" fontId="1" fillId="0" borderId="1" xfId="1341" applyFont="1" applyFill="1" applyBorder="1" applyAlignment="1">
      <alignment horizontal="right" vertical="center"/>
    </xf>
    <xf numFmtId="1" fontId="1" fillId="0" borderId="1" xfId="1341" applyNumberFormat="1" applyFont="1" applyFill="1" applyBorder="1" applyAlignment="1" applyProtection="1">
      <alignment vertical="center"/>
      <protection locked="0"/>
    </xf>
    <xf numFmtId="1" fontId="4" fillId="0" borderId="1" xfId="1341" applyNumberFormat="1" applyFont="1" applyFill="1" applyBorder="1" applyAlignment="1" applyProtection="1">
      <alignment horizontal="left" vertical="center"/>
      <protection locked="0"/>
    </xf>
    <xf numFmtId="0" fontId="4" fillId="0" borderId="1" xfId="1341" applyFont="1" applyFill="1" applyBorder="1" applyAlignment="1">
      <alignment horizontal="right" vertical="center"/>
    </xf>
    <xf numFmtId="1" fontId="4" fillId="0" borderId="1" xfId="1341" applyNumberFormat="1" applyFont="1" applyFill="1" applyBorder="1" applyAlignment="1" applyProtection="1">
      <alignment vertical="center"/>
      <protection locked="0"/>
    </xf>
    <xf numFmtId="1" fontId="4" fillId="2" borderId="1" xfId="1341" applyNumberFormat="1" applyFont="1" applyFill="1" applyBorder="1" applyAlignment="1" applyProtection="1">
      <alignment horizontal="left" vertical="center"/>
      <protection locked="0"/>
    </xf>
    <xf numFmtId="0" fontId="4" fillId="2" borderId="1" xfId="1341" applyNumberFormat="1" applyFont="1" applyFill="1" applyBorder="1" applyAlignment="1" applyProtection="1">
      <alignment vertical="center"/>
      <protection locked="0"/>
    </xf>
    <xf numFmtId="0" fontId="4" fillId="0" borderId="1" xfId="1341" applyNumberFormat="1" applyFont="1" applyFill="1" applyBorder="1" applyAlignment="1" applyProtection="1">
      <alignment vertical="center"/>
      <protection locked="0"/>
    </xf>
    <xf numFmtId="0" fontId="4" fillId="0" borderId="1" xfId="134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2753" applyFont="1" applyFill="1" applyBorder="1" applyAlignment="1">
      <alignment vertical="center"/>
    </xf>
    <xf numFmtId="0" fontId="1" fillId="0" borderId="1" xfId="1210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5" fillId="0" borderId="4" xfId="2753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1" xfId="1210" applyFont="1" applyFill="1" applyBorder="1" applyAlignment="1">
      <alignment horizontal="right" vertical="center" wrapText="1"/>
    </xf>
    <xf numFmtId="192" fontId="4" fillId="0" borderId="1" xfId="0" applyNumberFormat="1" applyFont="1" applyFill="1" applyBorder="1" applyAlignment="1">
      <alignment horizontal="right" vertical="center" wrapText="1"/>
    </xf>
    <xf numFmtId="0" fontId="1" fillId="0" borderId="4" xfId="1210" applyFont="1" applyFill="1" applyBorder="1" applyAlignment="1">
      <alignment horizontal="center" vertical="center"/>
    </xf>
    <xf numFmtId="1" fontId="1" fillId="0" borderId="1" xfId="1210" applyNumberFormat="1" applyFont="1" applyFill="1" applyBorder="1" applyAlignment="1" applyProtection="1">
      <alignment vertical="center"/>
      <protection locked="0"/>
    </xf>
    <xf numFmtId="1" fontId="4" fillId="0" borderId="1" xfId="1210" applyNumberFormat="1" applyFont="1" applyFill="1" applyBorder="1" applyAlignment="1" applyProtection="1">
      <alignment horizontal="left" vertical="center"/>
      <protection locked="0"/>
    </xf>
    <xf numFmtId="1" fontId="4" fillId="0" borderId="1" xfId="1210" applyNumberFormat="1" applyFont="1" applyFill="1" applyBorder="1" applyAlignment="1" applyProtection="1">
      <alignment horizontal="left" vertical="center" indent="1"/>
      <protection locked="0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1210" applyFont="1" applyFill="1" applyBorder="1" applyAlignment="1">
      <alignment horizontal="left" vertical="center"/>
    </xf>
    <xf numFmtId="1" fontId="4" fillId="0" borderId="1" xfId="1210" applyNumberFormat="1" applyFont="1" applyFill="1" applyBorder="1" applyAlignment="1" applyProtection="1">
      <alignment vertical="center"/>
      <protection locked="0"/>
    </xf>
    <xf numFmtId="0" fontId="4" fillId="0" borderId="1" xfId="1210" applyFont="1" applyFill="1" applyBorder="1" applyAlignment="1">
      <alignment vertical="center"/>
    </xf>
    <xf numFmtId="0" fontId="1" fillId="0" borderId="1" xfId="121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6" fillId="0" borderId="1" xfId="2488" applyFont="1" applyFill="1" applyBorder="1" applyAlignment="1" applyProtection="1">
      <alignment vertical="center"/>
      <protection locked="0"/>
    </xf>
    <xf numFmtId="0" fontId="16" fillId="0" borderId="1" xfId="2488" applyNumberFormat="1" applyFont="1" applyFill="1" applyBorder="1" applyAlignment="1" applyProtection="1">
      <alignment vertical="center"/>
    </xf>
    <xf numFmtId="0" fontId="13" fillId="0" borderId="1" xfId="0" applyFont="1" applyFill="1" applyBorder="1" applyAlignment="1">
      <alignment vertical="center"/>
    </xf>
    <xf numFmtId="0" fontId="17" fillId="0" borderId="1" xfId="2488" applyFont="1" applyFill="1" applyBorder="1" applyAlignment="1" applyProtection="1">
      <alignment horizontal="left" vertical="center" indent="1"/>
      <protection locked="0"/>
    </xf>
    <xf numFmtId="0" fontId="17" fillId="0" borderId="1" xfId="2488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0" fontId="0" fillId="0" borderId="1" xfId="4440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2488" applyNumberFormat="1" applyFont="1" applyFill="1" applyBorder="1" applyProtection="1">
      <alignment vertical="center"/>
      <protection locked="0"/>
    </xf>
    <xf numFmtId="0" fontId="16" fillId="0" borderId="1" xfId="2488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3946" applyFont="1" applyFill="1" applyBorder="1" applyAlignment="1">
      <alignment horizontal="center" vertical="center" wrapText="1"/>
    </xf>
    <xf numFmtId="0" fontId="16" fillId="0" borderId="0" xfId="3946" applyFont="1" applyFill="1" applyBorder="1" applyAlignment="1">
      <alignment horizontal="right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3946" applyFont="1" applyFill="1" applyBorder="1" applyAlignment="1">
      <alignment horizontal="center" vertical="center" wrapText="1"/>
    </xf>
    <xf numFmtId="0" fontId="16" fillId="0" borderId="1" xfId="3946" applyFont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193" fontId="4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0" fontId="17" fillId="0" borderId="7" xfId="3918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7" fillId="0" borderId="1" xfId="4397" applyFont="1" applyFill="1" applyBorder="1" applyAlignment="1">
      <alignment vertical="center"/>
    </xf>
    <xf numFmtId="0" fontId="17" fillId="0" borderId="1" xfId="3918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17" fillId="0" borderId="1" xfId="3918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7" fillId="0" borderId="1" xfId="3918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" xfId="4397" applyFont="1" applyFill="1" applyBorder="1" applyAlignment="1">
      <alignment vertical="center"/>
    </xf>
    <xf numFmtId="0" fontId="16" fillId="0" borderId="1" xfId="3918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0" xfId="4397" applyFont="1" applyFill="1" applyBorder="1" applyAlignment="1">
      <alignment vertical="center"/>
    </xf>
    <xf numFmtId="0" fontId="17" fillId="0" borderId="0" xfId="4397" applyFont="1" applyFill="1" applyBorder="1" applyAlignment="1">
      <alignment vertical="center"/>
    </xf>
    <xf numFmtId="0" fontId="18" fillId="0" borderId="0" xfId="4397" applyFont="1" applyFill="1" applyBorder="1" applyAlignment="1">
      <alignment vertical="center"/>
    </xf>
    <xf numFmtId="0" fontId="19" fillId="0" borderId="0" xfId="3950" applyFont="1" applyAlignment="1">
      <alignment horizontal="center" vertical="center" wrapText="1"/>
    </xf>
    <xf numFmtId="0" fontId="16" fillId="0" borderId="0" xfId="3950" applyFont="1" applyBorder="1" applyAlignment="1">
      <alignment horizontal="right"/>
    </xf>
    <xf numFmtId="0" fontId="16" fillId="0" borderId="4" xfId="4397" applyFont="1" applyFill="1" applyBorder="1" applyAlignment="1">
      <alignment horizontal="center" vertical="center"/>
    </xf>
    <xf numFmtId="0" fontId="16" fillId="0" borderId="5" xfId="4397" applyFont="1" applyFill="1" applyBorder="1" applyAlignment="1">
      <alignment horizontal="center" vertical="center"/>
    </xf>
    <xf numFmtId="0" fontId="20" fillId="0" borderId="1" xfId="4397" applyFont="1" applyFill="1" applyBorder="1" applyAlignment="1">
      <alignment horizontal="center" vertical="center"/>
    </xf>
    <xf numFmtId="0" fontId="16" fillId="0" borderId="1" xfId="4397" applyFont="1" applyFill="1" applyBorder="1" applyAlignment="1">
      <alignment horizontal="center" vertical="center"/>
    </xf>
    <xf numFmtId="0" fontId="17" fillId="0" borderId="1" xfId="1199" applyFont="1" applyFill="1" applyBorder="1" applyAlignment="1">
      <alignment horizontal="left" vertical="center" wrapText="1"/>
    </xf>
    <xf numFmtId="0" fontId="17" fillId="0" borderId="1" xfId="4399" applyFont="1" applyFill="1" applyBorder="1" applyAlignment="1">
      <alignment vertical="center"/>
    </xf>
    <xf numFmtId="193" fontId="17" fillId="0" borderId="1" xfId="4397" applyNumberFormat="1" applyFont="1" applyFill="1" applyBorder="1" applyAlignment="1">
      <alignment vertical="center"/>
    </xf>
    <xf numFmtId="0" fontId="16" fillId="3" borderId="1" xfId="4397" applyFont="1" applyFill="1" applyBorder="1" applyAlignment="1">
      <alignment vertical="center"/>
    </xf>
    <xf numFmtId="0" fontId="20" fillId="0" borderId="1" xfId="4397" applyFont="1" applyFill="1" applyBorder="1" applyAlignment="1">
      <alignment vertical="center"/>
    </xf>
    <xf numFmtId="0" fontId="16" fillId="0" borderId="1" xfId="1199" applyFont="1" applyFill="1" applyBorder="1" applyAlignment="1">
      <alignment horizontal="center" vertical="center"/>
    </xf>
    <xf numFmtId="0" fontId="16" fillId="0" borderId="1" xfId="1199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9" fillId="0" borderId="0" xfId="3946" applyFont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6" fillId="0" borderId="10" xfId="3946" applyFont="1" applyBorder="1" applyAlignment="1">
      <alignment horizontal="right" wrapText="1"/>
    </xf>
    <xf numFmtId="0" fontId="16" fillId="0" borderId="11" xfId="0" applyFont="1" applyFill="1" applyBorder="1" applyAlignment="1">
      <alignment horizontal="center" vertical="center"/>
    </xf>
    <xf numFmtId="193" fontId="17" fillId="0" borderId="1" xfId="3946" applyNumberFormat="1" applyFont="1" applyFill="1" applyBorder="1" applyAlignment="1">
      <alignment horizontal="right" vertical="center" wrapText="1"/>
    </xf>
    <xf numFmtId="0" fontId="17" fillId="0" borderId="1" xfId="3946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vertical="center" wrapText="1"/>
    </xf>
    <xf numFmtId="193" fontId="17" fillId="0" borderId="1" xfId="1246" applyNumberFormat="1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193" fontId="17" fillId="0" borderId="14" xfId="1246" applyNumberFormat="1" applyFont="1" applyFill="1" applyBorder="1" applyAlignment="1">
      <alignment horizontal="right" vertical="center" wrapText="1"/>
    </xf>
    <xf numFmtId="193" fontId="17" fillId="0" borderId="14" xfId="3946" applyNumberFormat="1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193" fontId="17" fillId="2" borderId="1" xfId="1246" applyNumberFormat="1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vertical="center"/>
    </xf>
    <xf numFmtId="193" fontId="17" fillId="0" borderId="1" xfId="1246" applyNumberFormat="1" applyFont="1" applyBorder="1" applyAlignment="1">
      <alignment horizontal="right" vertical="center" wrapText="1"/>
    </xf>
    <xf numFmtId="193" fontId="16" fillId="0" borderId="1" xfId="3946" applyNumberFormat="1" applyFont="1" applyBorder="1" applyAlignment="1">
      <alignment horizontal="right" vertical="center" wrapText="1"/>
    </xf>
    <xf numFmtId="193" fontId="16" fillId="0" borderId="1" xfId="3946" applyNumberFormat="1" applyFont="1" applyFill="1" applyBorder="1" applyAlignment="1">
      <alignment horizontal="right" vertical="center" wrapText="1"/>
    </xf>
    <xf numFmtId="0" fontId="16" fillId="0" borderId="1" xfId="3946" applyNumberFormat="1" applyFont="1" applyFill="1" applyBorder="1" applyAlignment="1">
      <alignment horizontal="right" vertical="center" wrapText="1"/>
    </xf>
    <xf numFmtId="193" fontId="17" fillId="0" borderId="1" xfId="3946" applyNumberFormat="1" applyFont="1" applyBorder="1" applyAlignment="1">
      <alignment horizontal="right" vertical="center" wrapText="1"/>
    </xf>
    <xf numFmtId="0" fontId="17" fillId="2" borderId="1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0" fillId="0" borderId="0" xfId="4439" applyAlignment="1">
      <alignment vertical="center" wrapText="1"/>
    </xf>
    <xf numFmtId="0" fontId="0" fillId="0" borderId="0" xfId="4439">
      <alignment vertical="center"/>
    </xf>
    <xf numFmtId="0" fontId="18" fillId="0" borderId="0" xfId="4439" applyFont="1" applyFill="1">
      <alignment vertical="center"/>
    </xf>
    <xf numFmtId="0" fontId="0" fillId="0" borderId="0" xfId="4439" applyFill="1">
      <alignment vertical="center"/>
    </xf>
    <xf numFmtId="0" fontId="19" fillId="0" borderId="0" xfId="4439" applyFont="1" applyFill="1" applyAlignment="1">
      <alignment horizontal="center" vertical="center"/>
    </xf>
    <xf numFmtId="0" fontId="17" fillId="0" borderId="0" xfId="4439" applyFont="1" applyFill="1">
      <alignment vertical="center"/>
    </xf>
    <xf numFmtId="0" fontId="17" fillId="0" borderId="10" xfId="4439" applyFont="1" applyFill="1" applyBorder="1" applyAlignment="1">
      <alignment horizontal="center" vertical="center"/>
    </xf>
    <xf numFmtId="0" fontId="16" fillId="0" borderId="10" xfId="4439" applyFont="1" applyFill="1" applyBorder="1" applyAlignment="1">
      <alignment horizontal="right"/>
    </xf>
    <xf numFmtId="0" fontId="16" fillId="0" borderId="14" xfId="4439" applyFont="1" applyFill="1" applyBorder="1" applyAlignment="1">
      <alignment horizontal="center" vertical="center" wrapText="1"/>
    </xf>
    <xf numFmtId="0" fontId="16" fillId="0" borderId="4" xfId="4439" applyFont="1" applyFill="1" applyBorder="1" applyAlignment="1">
      <alignment horizontal="center" vertical="center" wrapText="1"/>
    </xf>
    <xf numFmtId="0" fontId="16" fillId="0" borderId="2" xfId="4439" applyFont="1" applyFill="1" applyBorder="1" applyAlignment="1">
      <alignment horizontal="center" vertical="center" wrapText="1"/>
    </xf>
    <xf numFmtId="0" fontId="21" fillId="0" borderId="4" xfId="4439" applyFont="1" applyFill="1" applyBorder="1" applyAlignment="1">
      <alignment horizontal="center" vertical="center" wrapText="1"/>
    </xf>
    <xf numFmtId="0" fontId="21" fillId="0" borderId="2" xfId="4439" applyFont="1" applyFill="1" applyBorder="1" applyAlignment="1">
      <alignment horizontal="center" vertical="center" wrapText="1"/>
    </xf>
    <xf numFmtId="0" fontId="16" fillId="0" borderId="7" xfId="4439" applyFont="1" applyFill="1" applyBorder="1" applyAlignment="1">
      <alignment horizontal="center" vertical="center" wrapText="1"/>
    </xf>
    <xf numFmtId="0" fontId="16" fillId="0" borderId="1" xfId="4439" applyFont="1" applyFill="1" applyBorder="1" applyAlignment="1">
      <alignment vertical="center"/>
    </xf>
    <xf numFmtId="193" fontId="16" fillId="0" borderId="1" xfId="3946" applyNumberFormat="1" applyFont="1" applyFill="1" applyBorder="1" applyAlignment="1">
      <alignment horizontal="right" vertical="center" wrapText="1"/>
    </xf>
    <xf numFmtId="0" fontId="16" fillId="0" borderId="1" xfId="3946" applyNumberFormat="1" applyFont="1" applyFill="1" applyBorder="1" applyAlignment="1">
      <alignment horizontal="right" vertical="center" wrapText="1"/>
    </xf>
    <xf numFmtId="0" fontId="17" fillId="0" borderId="1" xfId="4439" applyFont="1" applyFill="1" applyBorder="1" applyAlignment="1">
      <alignment vertical="center"/>
    </xf>
    <xf numFmtId="193" fontId="17" fillId="0" borderId="1" xfId="1246" applyNumberFormat="1" applyFont="1" applyFill="1" applyBorder="1" applyAlignment="1">
      <alignment vertical="center" wrapText="1"/>
    </xf>
    <xf numFmtId="193" fontId="17" fillId="0" borderId="1" xfId="1246" applyNumberFormat="1" applyFont="1" applyFill="1" applyBorder="1" applyAlignment="1">
      <alignment horizontal="right" vertical="center" wrapText="1"/>
    </xf>
    <xf numFmtId="193" fontId="17" fillId="0" borderId="1" xfId="3953" applyNumberFormat="1" applyFont="1" applyFill="1" applyBorder="1" applyAlignment="1">
      <alignment horizontal="right" vertical="center" wrapText="1"/>
    </xf>
    <xf numFmtId="0" fontId="17" fillId="0" borderId="1" xfId="3946" applyNumberFormat="1" applyFont="1" applyFill="1" applyBorder="1" applyAlignment="1">
      <alignment horizontal="right" vertical="center" wrapText="1"/>
    </xf>
    <xf numFmtId="0" fontId="17" fillId="0" borderId="1" xfId="1246" applyFont="1" applyFill="1" applyBorder="1" applyAlignment="1">
      <alignment vertical="center" wrapText="1"/>
    </xf>
    <xf numFmtId="0" fontId="17" fillId="0" borderId="1" xfId="4439" applyFont="1" applyFill="1" applyBorder="1" applyAlignment="1">
      <alignment vertical="center"/>
    </xf>
    <xf numFmtId="193" fontId="17" fillId="0" borderId="1" xfId="1246" applyNumberFormat="1" applyFont="1" applyFill="1" applyBorder="1" applyAlignment="1">
      <alignment vertical="center" wrapText="1"/>
    </xf>
    <xf numFmtId="0" fontId="17" fillId="0" borderId="1" xfId="4439" applyFont="1" applyFill="1" applyBorder="1">
      <alignment vertical="center"/>
    </xf>
    <xf numFmtId="0" fontId="17" fillId="0" borderId="1" xfId="1246" applyFont="1" applyFill="1" applyBorder="1" applyAlignment="1">
      <alignment vertical="center" wrapText="1"/>
    </xf>
    <xf numFmtId="0" fontId="17" fillId="0" borderId="1" xfId="4439" applyFont="1" applyFill="1" applyBorder="1" applyAlignment="1">
      <alignment horizontal="left" vertical="center"/>
    </xf>
    <xf numFmtId="0" fontId="17" fillId="0" borderId="0" xfId="3946" applyFont="1" applyAlignment="1">
      <alignment vertical="center" wrapText="1"/>
    </xf>
    <xf numFmtId="0" fontId="18" fillId="0" borderId="0" xfId="3946" applyFont="1" applyFill="1" applyAlignment="1">
      <alignment vertical="center" wrapText="1"/>
    </xf>
    <xf numFmtId="0" fontId="17" fillId="0" borderId="0" xfId="3946" applyFont="1" applyFill="1" applyAlignment="1">
      <alignment vertical="center" wrapText="1"/>
    </xf>
    <xf numFmtId="0" fontId="19" fillId="0" borderId="0" xfId="3946" applyFont="1" applyFill="1" applyAlignment="1">
      <alignment horizontal="center" vertical="center" wrapText="1"/>
    </xf>
    <xf numFmtId="0" fontId="17" fillId="0" borderId="0" xfId="3946" applyFont="1" applyFill="1" applyBorder="1" applyAlignment="1">
      <alignment horizontal="right" vertical="center" wrapText="1"/>
    </xf>
    <xf numFmtId="0" fontId="16" fillId="0" borderId="0" xfId="3946" applyFont="1" applyFill="1" applyBorder="1" applyAlignment="1">
      <alignment horizontal="right" wrapText="1"/>
    </xf>
    <xf numFmtId="0" fontId="16" fillId="0" borderId="1" xfId="3946" applyFont="1" applyFill="1" applyBorder="1" applyAlignment="1">
      <alignment horizontal="center" vertical="center" wrapText="1"/>
    </xf>
    <xf numFmtId="0" fontId="17" fillId="0" borderId="1" xfId="3946" applyFont="1" applyFill="1" applyBorder="1" applyAlignment="1">
      <alignment horizontal="left" vertical="center" wrapText="1"/>
    </xf>
    <xf numFmtId="193" fontId="17" fillId="0" borderId="1" xfId="3946" applyNumberFormat="1" applyFont="1" applyFill="1" applyBorder="1" applyAlignment="1">
      <alignment horizontal="right" vertical="center" wrapText="1"/>
    </xf>
    <xf numFmtId="193" fontId="17" fillId="0" borderId="1" xfId="3997" applyNumberFormat="1" applyFont="1" applyFill="1" applyBorder="1" applyAlignment="1">
      <alignment horizontal="right" vertical="center" wrapText="1"/>
    </xf>
    <xf numFmtId="0" fontId="17" fillId="0" borderId="1" xfId="3946" applyNumberFormat="1" applyFont="1" applyFill="1" applyBorder="1" applyAlignment="1">
      <alignment horizontal="right" vertical="center" wrapText="1"/>
    </xf>
    <xf numFmtId="193" fontId="22" fillId="0" borderId="1" xfId="3946" applyNumberFormat="1" applyFont="1" applyFill="1" applyBorder="1" applyAlignment="1">
      <alignment horizontal="right" vertical="center" wrapText="1"/>
    </xf>
    <xf numFmtId="193" fontId="22" fillId="0" borderId="1" xfId="3997" applyNumberFormat="1" applyFont="1" applyFill="1" applyBorder="1" applyAlignment="1">
      <alignment horizontal="right" vertical="center" wrapText="1"/>
    </xf>
    <xf numFmtId="1" fontId="22" fillId="0" borderId="1" xfId="3946" applyNumberFormat="1" applyFont="1" applyFill="1" applyBorder="1" applyAlignment="1">
      <alignment horizontal="right" vertical="center" wrapText="1"/>
    </xf>
    <xf numFmtId="1" fontId="22" fillId="0" borderId="1" xfId="3997" applyNumberFormat="1" applyFont="1" applyFill="1" applyBorder="1" applyAlignment="1">
      <alignment horizontal="right" vertical="center" wrapText="1"/>
    </xf>
  </cellXfs>
  <cellStyles count="5416">
    <cellStyle name="常规" xfId="0" builtinId="0"/>
    <cellStyle name="货币[0]" xfId="1" builtinId="7"/>
    <cellStyle name="链接单元格 5" xfId="2"/>
    <cellStyle name="40% - 强调文字颜色 5 4 2_2015财政决算公开" xfId="3"/>
    <cellStyle name="?鹎%U龡&amp;H齲_x0001_C铣_x0014__x0007__x0001__x0001_ 3 4 2 3 3 2" xfId="4"/>
    <cellStyle name="20% - 强调文字颜色 3" xfId="5" builtinId="38"/>
    <cellStyle name="输出 3" xfId="6"/>
    <cellStyle name="20% - 强调文字颜色 2 4 2 3" xfId="7"/>
    <cellStyle name="20% - 强调文字颜色 6 3 2 2_2015财政决算公开" xfId="8"/>
    <cellStyle name="强调文字颜色 5 4 2 2 2" xfId="9"/>
    <cellStyle name="?鹎%U龡&amp;H齲_x0001_C铣_x0014__x0007__x0001__x0001_ 2 2 3 4_2015财政决算公开" xfId="10"/>
    <cellStyle name="强调文字颜色 2 3 2" xfId="11"/>
    <cellStyle name="常规 2 2 2 5 3 2" xfId="12"/>
    <cellStyle name="输入" xfId="13" builtinId="20"/>
    <cellStyle name="?鹎%U龡&amp;H齲_x0001_C铣_x0014__x0007__x0001__x0001_ 2 2 2 2 3_2015财政决算公开" xfId="14"/>
    <cellStyle name="常规 39" xfId="15"/>
    <cellStyle name="常规 44" xfId="16"/>
    <cellStyle name="货币" xfId="17" builtinId="4"/>
    <cellStyle name="千位分隔 4 7 3" xfId="18"/>
    <cellStyle name="20% - 强调文字颜色 1 6 2 2" xfId="19"/>
    <cellStyle name="常规 15 4 2" xfId="20"/>
    <cellStyle name="40% - 强调文字颜色 2 2 3 2 2" xfId="21"/>
    <cellStyle name="千位分隔[0]" xfId="22" builtinId="6"/>
    <cellStyle name="常规 3 4 3" xfId="23"/>
    <cellStyle name="60% - 强调文字颜色 1 3 5" xfId="24"/>
    <cellStyle name="?鹎%U龡&amp;H齲_x0001_C铣_x0014__x0007__x0001__x0001_ 2 2 3 2 2" xfId="25"/>
    <cellStyle name="40% - 强调文字颜色 4 3 4" xfId="26"/>
    <cellStyle name="40% - 强调文字颜色 3 3 3 2" xfId="27"/>
    <cellStyle name="40% - 强调文字颜色 3" xfId="28" builtinId="39"/>
    <cellStyle name="常规 26 2" xfId="29"/>
    <cellStyle name="常规 31 2" xfId="30"/>
    <cellStyle name="?鹎%U龡&amp;H齲_x0001_C铣_x0014__x0007__x0001__x0001_ 3" xfId="31"/>
    <cellStyle name="?鹎%U龡&amp;H齲_x0001_C铣_x0014__x0007__x0001__x0001_ 3 3 3 2" xfId="32"/>
    <cellStyle name="?鹎%U龡&amp;H齲_x0001_C铣_x0014__x0007__x0001__x0001_ 4 3 4" xfId="33"/>
    <cellStyle name="标题 5 6" xfId="34"/>
    <cellStyle name="?鹎%U龡&amp;H齲_x0001_C铣_x0014__x0007__x0001__x0001_ 2 5 2 2" xfId="35"/>
    <cellStyle name="差" xfId="36" builtinId="27"/>
    <cellStyle name="20% - 强调文字颜色 2 2 3_2015财政决算公开" xfId="37"/>
    <cellStyle name="?鹎%U龡&amp;H齲_x0001_C铣_x0014__x0007__x0001__x0001_ 3 2 2 6_2015财政决算公开" xfId="38"/>
    <cellStyle name="40% - 强调文字颜色 2 5 2 2" xfId="39"/>
    <cellStyle name="常规 7 3" xfId="40"/>
    <cellStyle name="20% - 强调文字颜色 3 6 2 2" xfId="41"/>
    <cellStyle name="千位分隔" xfId="42" builtinId="3"/>
    <cellStyle name="60% - 强调文字颜色 2 4 3" xfId="43"/>
    <cellStyle name="20% - 强调文字颜色 2 2 3 2 2 2" xfId="44"/>
    <cellStyle name="常规 12 2 3" xfId="45"/>
    <cellStyle name="?鹎%U龡&amp;H齲_x0001_C铣_x0014__x0007__x0001__x0001_ 2 3 5 3" xfId="46"/>
    <cellStyle name="60% - 强调文字颜色 3" xfId="47" builtinId="40"/>
    <cellStyle name="千位分隔 4 6" xfId="48"/>
    <cellStyle name="20% - 强调文字颜色 6 3 2 2 2" xfId="49"/>
    <cellStyle name="货币 3 4 2 3" xfId="50"/>
    <cellStyle name="?鹎%U龡&amp;H齲_x0001_C铣_x0014__x0007__x0001__x0001_ 2 2 3 4 2" xfId="51"/>
    <cellStyle name="强调文字颜色 5 3 3" xfId="52"/>
    <cellStyle name="40% - 强调文字颜色 5 4 2 2" xfId="53"/>
    <cellStyle name="超链接" xfId="54" builtinId="8"/>
    <cellStyle name="货币 3 3 3 3" xfId="55"/>
    <cellStyle name="40% - 强调文字颜色 1 6_2015财政决算公开" xfId="56"/>
    <cellStyle name="?鹎%U龡&amp;H齲_x0001_C铣_x0014__x0007__x0001__x0001_ 2 2 2 5 2" xfId="57"/>
    <cellStyle name="百分比" xfId="58" builtinId="5"/>
    <cellStyle name="适中 2 4 2" xfId="59"/>
    <cellStyle name="已访问的超链接" xfId="60" builtinId="9"/>
    <cellStyle name="20% - 强调文字颜色 6 4 2 2" xfId="61"/>
    <cellStyle name="强调文字颜色 3 2 3 2" xfId="62"/>
    <cellStyle name="?鹎%U龡&amp;H齲_x0001_C铣_x0014__x0007__x0001__x0001_ 2 3 3 4" xfId="63"/>
    <cellStyle name="强调文字颜色 3 3 2 3 2" xfId="64"/>
    <cellStyle name="?鹎%U龡&amp;H齲_x0001_C铣_x0014__x0007__x0001__x0001_ 2 4 2 5 2" xfId="65"/>
    <cellStyle name="注释" xfId="66" builtinId="10"/>
    <cellStyle name="60% - 强调文字颜色 2 3" xfId="67"/>
    <cellStyle name="常规 12 2 2" xfId="68"/>
    <cellStyle name="好 4 2 2 2" xfId="69"/>
    <cellStyle name="?鹎%U龡&amp;H齲_x0001_C铣_x0014__x0007__x0001__x0001_ 2 3 5 2" xfId="70"/>
    <cellStyle name="60% - 强调文字颜色 2" xfId="71" builtinId="36"/>
    <cellStyle name="?鹎%U龡&amp;H齲_x0001_C铣_x0014__x0007__x0001__x0001_ 3 2 5_2015财政决算公开" xfId="72"/>
    <cellStyle name="?鹎%U龡&amp;H齲_x0001_C铣_x0014__x0007__x0001__x0001_ 3 2 2 3_2015财政决算公开" xfId="73"/>
    <cellStyle name="?鹎%U龡&amp;H齲_x0001_C铣_x0014__x0007__x0001__x0001_ 2 3 2 3 2" xfId="74"/>
    <cellStyle name="标题 4" xfId="75" builtinId="19"/>
    <cellStyle name="常规 4 2 2 3" xfId="76"/>
    <cellStyle name="常规 4 4 3" xfId="77"/>
    <cellStyle name="常规 6 5" xfId="78"/>
    <cellStyle name="警告文本" xfId="79" builtinId="11"/>
    <cellStyle name="60% - 强调文字颜色 2 3 5" xfId="80"/>
    <cellStyle name="?鹎%U龡&amp;H齲_x0001_C铣_x0014__x0007__x0001__x0001_ 2 2 4 2 2" xfId="81"/>
    <cellStyle name="?鹎%U龡&amp;H齲_x0001_C铣_x0014__x0007__x0001__x0001_ 3 10" xfId="82"/>
    <cellStyle name="?鹎%U龡&amp;H齲_x0001_C铣_x0014__x0007__x0001__x0001_ 3 4 4 5" xfId="83"/>
    <cellStyle name="?鹎%U龡&amp;H齲_x0001_C铣_x0014__x0007__x0001__x0001_ 3 2 2 2 2 5" xfId="84"/>
    <cellStyle name="标题" xfId="85" builtinId="15"/>
    <cellStyle name="注释 3 3 3" xfId="86"/>
    <cellStyle name="常规 13 2 3 2" xfId="87"/>
    <cellStyle name="?鹎%U龡&amp;H齲_x0001_C铣_x0014__x0007__x0001__x0001_ 2 4 5 3 2" xfId="88"/>
    <cellStyle name="千位分隔 3 2 2 3 3" xfId="89"/>
    <cellStyle name="?鹎%U龡&amp;H齲_x0001_C铣_x0014__x0007__x0001__x0001_ 2 3 6 5" xfId="90"/>
    <cellStyle name="解释性文本" xfId="91" builtinId="53"/>
    <cellStyle name="标题 1 5 2" xfId="92"/>
    <cellStyle name="货币 2 7 4 3" xfId="93"/>
    <cellStyle name="标题 1" xfId="94" builtinId="16"/>
    <cellStyle name="20% - 强调文字颜色 5 3 3" xfId="95"/>
    <cellStyle name="货币 2 2 6 6" xfId="96"/>
    <cellStyle name="百分比 4" xfId="97"/>
    <cellStyle name="20% - 强调文字颜色 1 4_2015财政决算公开" xfId="98"/>
    <cellStyle name="标题 2" xfId="99" builtinId="17"/>
    <cellStyle name="60% - 强调文字颜色 1" xfId="100" builtinId="32"/>
    <cellStyle name="?鹎%U龡&amp;H齲_x0001_C铣_x0014__x0007__x0001__x0001_ 5_2015财政决算公开" xfId="101"/>
    <cellStyle name="标题 3" xfId="102" builtinId="18"/>
    <cellStyle name="常规 12 2 4" xfId="103"/>
    <cellStyle name="强调文字颜色 3 2 5 2" xfId="104"/>
    <cellStyle name="千位分隔 3 2 2 2 2" xfId="105"/>
    <cellStyle name="?鹎%U龡&amp;H齲_x0001_C铣_x0014__x0007__x0001__x0001_ 2 3 5 4" xfId="106"/>
    <cellStyle name="60% - 强调文字颜色 4" xfId="107" builtinId="44"/>
    <cellStyle name="强调文字颜色 2 2 3 3 2" xfId="108"/>
    <cellStyle name="20% - 强调文字颜色 2 4 2" xfId="109"/>
    <cellStyle name="输出" xfId="110" builtinId="21"/>
    <cellStyle name="常规 85" xfId="111"/>
    <cellStyle name="常规 90" xfId="112"/>
    <cellStyle name="40% - 强调文字颜色 6 3 3_2015财政决算公开" xfId="113"/>
    <cellStyle name="?鹎%U龡&amp;H齲_x0001_C铣_x0014__x0007__x0001__x0001_ 3 2 4 5" xfId="114"/>
    <cellStyle name="?鹎%U龡&amp;H齲_x0001_C铣_x0014__x0007__x0001__x0001_ 3 4 7" xfId="115"/>
    <cellStyle name="?鹎%U龡&amp;H齲_x0001_C铣_x0014__x0007__x0001__x0001_ 3 2 2 2 5" xfId="116"/>
    <cellStyle name="60% - 强调文字颜色 3 2 2 3 2" xfId="117"/>
    <cellStyle name="?鹎%U龡&amp;H齲_x0001_C铣_x0014__x0007__x0001__x0001_ 2 2 2 2 3 3" xfId="118"/>
    <cellStyle name="常规 5 6 3 2" xfId="119"/>
    <cellStyle name="计算" xfId="120" builtinId="22"/>
    <cellStyle name="?鹎%U龡&amp;H齲_x0001_C铣_x0014__x0007__x0001__x0001_ 2 4 8" xfId="121"/>
    <cellStyle name="检查单元格" xfId="122" builtinId="23"/>
    <cellStyle name="常规 13 5" xfId="123"/>
    <cellStyle name="货币 2 3 5 3" xfId="124"/>
    <cellStyle name="计算 3 2" xfId="125"/>
    <cellStyle name="20% - 着色 1 2" xfId="126"/>
    <cellStyle name="标题 2 2_2015财政决算公开" xfId="127"/>
    <cellStyle name="20% - 强调文字颜色 1 4 3" xfId="128"/>
    <cellStyle name="60% - 强调文字颜色 2 5 3" xfId="129"/>
    <cellStyle name="标题 5 3 4" xfId="130"/>
    <cellStyle name="20% - 强调文字颜色 6" xfId="131" builtinId="50"/>
    <cellStyle name="40% - 强调文字颜色 4 2 3 3" xfId="132"/>
    <cellStyle name="常规 2 2 2 5" xfId="133"/>
    <cellStyle name="强调文字颜色 2" xfId="134" builtinId="33"/>
    <cellStyle name="60% - 强调文字颜色 1 7 2" xfId="135"/>
    <cellStyle name="标题 3 3 2 2 2" xfId="136"/>
    <cellStyle name="千位分隔 6 3" xfId="137"/>
    <cellStyle name="?鹎%U龡&amp;H齲_x0001_C铣_x0014__x0007__x0001__x0001_ 4 2 3 3" xfId="138"/>
    <cellStyle name="标题 4 5 3" xfId="139"/>
    <cellStyle name="20% - 强调文字颜色 6 3 5" xfId="140"/>
    <cellStyle name="链接单元格" xfId="141" builtinId="24"/>
    <cellStyle name="20% - 强调文字颜色 4 5 2 3" xfId="142"/>
    <cellStyle name="20% - 强调文字颜色 1 2 2 2_2015财政决算公开" xfId="143"/>
    <cellStyle name="汇总" xfId="144" builtinId="25"/>
    <cellStyle name="?鹎%U龡&amp;H齲_x0001_C铣_x0014__x0007__x0001__x0001_ 2 5 3" xfId="145"/>
    <cellStyle name="差 2 3 2" xfId="146"/>
    <cellStyle name="差_F00DC810C49E00C2E0430A3413167AE0" xfId="147"/>
    <cellStyle name="好" xfId="148" builtinId="26"/>
    <cellStyle name="注释 2 2 2 5" xfId="149"/>
    <cellStyle name="千位分隔 3 6 3 3" xfId="150"/>
    <cellStyle name="?鹎%U龡&amp;H齲_x0001_C铣_x0014__x0007__x0001__x0001_ 2 4 2 2" xfId="151"/>
    <cellStyle name="适中" xfId="152" builtinId="28"/>
    <cellStyle name="60% - 强调文字颜色 2 5 2" xfId="153"/>
    <cellStyle name="标题 5 3 3" xfId="154"/>
    <cellStyle name="20% - 强调文字颜色 5" xfId="155" builtinId="46"/>
    <cellStyle name="40% - 强调文字颜色 4 2 3 2" xfId="156"/>
    <cellStyle name="常规 2 2 2 4" xfId="157"/>
    <cellStyle name="强调文字颜色 1" xfId="158" builtinId="29"/>
    <cellStyle name="千位分隔 6 2" xfId="159"/>
    <cellStyle name="?鹎%U龡&amp;H齲_x0001_C铣_x0014__x0007__x0001__x0001_ 4 2 3 2" xfId="160"/>
    <cellStyle name="标题 4 5 2" xfId="161"/>
    <cellStyle name="注释 2 3 3" xfId="162"/>
    <cellStyle name="常规 2 3 2 2 5" xfId="163"/>
    <cellStyle name="?鹎%U龡&amp;H齲_x0001_C铣_x0014__x0007__x0001__x0001_ 2 4 4 3 2" xfId="164"/>
    <cellStyle name="百分比 3 5 2" xfId="165"/>
    <cellStyle name="20% - 强调文字颜色 1" xfId="166" builtinId="30"/>
    <cellStyle name="?鹎%U龡&amp;H齲_x0001_C铣_x0014__x0007__x0001__x0001_ 2 4 9 2" xfId="167"/>
    <cellStyle name="40% - 强调文字颜色 4 3 2" xfId="168"/>
    <cellStyle name="40% - 强调文字颜色 1" xfId="169" builtinId="31"/>
    <cellStyle name="?鹎%U龡&amp;H齲_x0001_C铣_x0014__x0007__x0001__x0001_ 4 3 2" xfId="170"/>
    <cellStyle name="标题 5 4" xfId="171"/>
    <cellStyle name="输出 2" xfId="172"/>
    <cellStyle name="20% - 强调文字颜色 2 4 2 2" xfId="173"/>
    <cellStyle name="?鹎%U龡&amp;H齲_x0001_C铣_x0014__x0007__x0001__x0001_ 3 4 7 2" xfId="174"/>
    <cellStyle name="?鹎%U龡&amp;H齲_x0001_C铣_x0014__x0007__x0001__x0001_ 3 2 2 2 5 2" xfId="175"/>
    <cellStyle name="?鹎%U龡&amp;H齲_x0001_C铣_x0014__x0007__x0001__x0001_ 2 2 2 2 3 3 2" xfId="176"/>
    <cellStyle name="20% - 强调文字颜色 2" xfId="177" builtinId="34"/>
    <cellStyle name="40% - 强调文字颜色 4 3 3" xfId="178"/>
    <cellStyle name="40% - 强调文字颜色 2" xfId="179" builtinId="35"/>
    <cellStyle name="输入 2 2 2 3" xfId="180"/>
    <cellStyle name="?鹎%U龡&amp;H齲_x0001_C铣_x0014__x0007__x0001__x0001_ 2" xfId="181"/>
    <cellStyle name="?鹎%U龡&amp;H齲_x0001_C铣_x0014__x0007__x0001__x0001_ 4 3 3" xfId="182"/>
    <cellStyle name="标题 5 5" xfId="183"/>
    <cellStyle name="?鹎%U龡&amp;H齲_x0001_C铣_x0014__x0007__x0001__x0001_ 2 3 2_2015财政决算公开" xfId="184"/>
    <cellStyle name="?鹎%U龡&amp;H齲_x0001_C铣_x0014__x0007__x0001__x0001_ 2 2 3 2 2 2" xfId="185"/>
    <cellStyle name="千位分隔 2 2 4 2" xfId="186"/>
    <cellStyle name="40% - 强调文字颜色 4 2 3 4" xfId="187"/>
    <cellStyle name="常规 2 2 2 6" xfId="188"/>
    <cellStyle name="强调文字颜色 3" xfId="189" builtinId="37"/>
    <cellStyle name="千位分隔 6 4" xfId="190"/>
    <cellStyle name="?鹎%U龡&amp;H齲_x0001_C铣_x0014__x0007__x0001__x0001_ 4 2 3 4" xfId="191"/>
    <cellStyle name="千位分隔 2 2 4 3" xfId="192"/>
    <cellStyle name="40% - 强调文字颜色 4 2 3 5" xfId="193"/>
    <cellStyle name="20% - 强调文字颜色 5 5 2 2 2" xfId="194"/>
    <cellStyle name="常规 2 2 2 7" xfId="195"/>
    <cellStyle name="强调文字颜色 4" xfId="196" builtinId="41"/>
    <cellStyle name="标题 5 3 2" xfId="197"/>
    <cellStyle name="20% - 强调文字颜色 4" xfId="198" builtinId="42"/>
    <cellStyle name="40% - 强调文字颜色 4 3 5" xfId="199"/>
    <cellStyle name="40% - 强调文字颜色 3 3 3 3" xfId="200"/>
    <cellStyle name="40% - 强调文字颜色 4" xfId="201" builtinId="43"/>
    <cellStyle name="常规 26 3" xfId="202"/>
    <cellStyle name="常规 31 3" xfId="203"/>
    <cellStyle name="?鹎%U龡&amp;H齲_x0001_C铣_x0014__x0007__x0001__x0001_ 3 3 3 3" xfId="204"/>
    <cellStyle name="?鹎%U龡&amp;H齲_x0001_C铣_x0014__x0007__x0001__x0001_ 4" xfId="205"/>
    <cellStyle name="好 6 2 2" xfId="206"/>
    <cellStyle name="?鹎%U龡&amp;H齲_x0001_C铣_x0014__x0007__x0001__x0001_ 4 3 5" xfId="207"/>
    <cellStyle name="标题 3 2 3 2 2" xfId="208"/>
    <cellStyle name="标题 5 7" xfId="209"/>
    <cellStyle name="60% - 强调文字颜色 3 3 2 2 3" xfId="210"/>
    <cellStyle name="?鹎%U龡&amp;H齲_x0001_C铣_x0014__x0007__x0001__x0001_ 3 4 4 2 2" xfId="211"/>
    <cellStyle name="?鹎%U龡&amp;H齲_x0001_C铣_x0014__x0007__x0001__x0001_ 3 2 2 2 2 2 2" xfId="212"/>
    <cellStyle name="千位分隔 2 2 4 4" xfId="213"/>
    <cellStyle name="百分比 3 2 3 2" xfId="214"/>
    <cellStyle name="常规 2 2 2 8" xfId="215"/>
    <cellStyle name="强调文字颜色 5" xfId="216" builtinId="45"/>
    <cellStyle name="60% - 强调文字颜色 6 5 2" xfId="217"/>
    <cellStyle name="货币 3 4 4 3" xfId="218"/>
    <cellStyle name="?鹎%U龡&amp;H齲_x0001_C铣_x0014__x0007__x0001__x0001_ 2 2 3 6 2" xfId="219"/>
    <cellStyle name="计算 4" xfId="220"/>
    <cellStyle name="20% - 着色 2" xfId="221"/>
    <cellStyle name="?鹎%U龡&amp;H齲_x0001_C铣_x0014__x0007__x0001__x0001_ 2 2 2 3 2 2" xfId="222"/>
    <cellStyle name="40% - 强调文字颜色 5" xfId="223" builtinId="47"/>
    <cellStyle name="强调文字颜色 4 2 3 2" xfId="224"/>
    <cellStyle name="?鹎%U龡&amp;H齲_x0001_C铣_x0014__x0007__x0001__x0001_ 3 3 3 4" xfId="225"/>
    <cellStyle name="?鹎%U龡&amp;H齲_x0001_C铣_x0014__x0007__x0001__x0001_ 5" xfId="226"/>
    <cellStyle name="?鹎%U龡&amp;H齲_x0001_C铣_x0014__x0007__x0001__x0001_ 4 3 6" xfId="227"/>
    <cellStyle name="注释 3 2 3" xfId="228"/>
    <cellStyle name="40% - 强调文字颜色 6 6 3" xfId="229"/>
    <cellStyle name="常规 13 2 2 2" xfId="230"/>
    <cellStyle name="60% - 强调文字颜色 4 2 4 3" xfId="231"/>
    <cellStyle name="?鹎%U龡&amp;H齲_x0001_C铣_x0014__x0007__x0001__x0001_ 2 4 5 2 2" xfId="232"/>
    <cellStyle name="适中 3 2 2 2 2" xfId="233"/>
    <cellStyle name="60% - 着色 6 2" xfId="234"/>
    <cellStyle name="60% - 强调文字颜色 5" xfId="235" builtinId="48"/>
    <cellStyle name="20% - 强调文字颜色 1 2_2015财政决算公开" xfId="236"/>
    <cellStyle name="千位分隔 2 2 4 5" xfId="237"/>
    <cellStyle name="常规 2 2 2 9" xfId="238"/>
    <cellStyle name="强调文字颜色 6" xfId="239" builtinId="49"/>
    <cellStyle name="60% - 强调文字颜色 6 5 3" xfId="240"/>
    <cellStyle name="20% - 强调文字颜色 2 2 4_2015财政决算公开" xfId="241"/>
    <cellStyle name="常规 3 2 6 2" xfId="242"/>
    <cellStyle name="强调文字颜色 2 2 4 2 2" xfId="243"/>
    <cellStyle name="20% - 强调文字颜色 3 3 2" xfId="244"/>
    <cellStyle name="40% - 强调文字颜色 6" xfId="245" builtinId="51"/>
    <cellStyle name="强调文字颜色 4 2 3 3" xfId="246"/>
    <cellStyle name="?鹎%U龡&amp;H齲_x0001_C铣_x0014__x0007__x0001__x0001_ 3 3 3 5" xfId="247"/>
    <cellStyle name="?鹎%U龡&amp;H齲_x0001_C铣_x0014__x0007__x0001__x0001_ 6" xfId="248"/>
    <cellStyle name="?鹎%U龡&amp;H齲_x0001_C铣_x0014__x0007__x0001__x0001_ 3 2 5 4 2" xfId="249"/>
    <cellStyle name="?鹎%U龡&amp;H齲_x0001_C铣_x0014__x0007__x0001__x0001_ 3 2 2 3 4 2" xfId="250"/>
    <cellStyle name="常规 48 3" xfId="251"/>
    <cellStyle name="60% - 强调文字颜色 6" xfId="252" builtinId="52"/>
    <cellStyle name="?鹎%U龡&amp;H齲_x0001_C铣_x0014__x0007__x0001__x0001_ 2 2 2 2 4 2 2" xfId="253"/>
    <cellStyle name="百分比 4 4 3" xfId="254"/>
    <cellStyle name="常规 7 2 2 2 2" xfId="255"/>
    <cellStyle name="40% - 强调文字颜色 3 2 3 5" xfId="256"/>
    <cellStyle name="20% - 强调文字颜色 5 4 2 2 2" xfId="257"/>
    <cellStyle name="常规 35" xfId="258"/>
    <cellStyle name="常规 40" xfId="259"/>
    <cellStyle name="强调文字颜色 2 2 3 2 2" xfId="260"/>
    <cellStyle name="20% - 强调文字颜色 2 3 2" xfId="261"/>
    <cellStyle name="?鹎%U龡&amp;H齲_x0001_C铣_x0014__x0007__x0001__x0001_ 3 2 3 5" xfId="262"/>
    <cellStyle name="货币 2 4 4 2" xfId="263"/>
    <cellStyle name="?鹎%U龡&amp;H齲_x0001_C铣_x0014__x0007__x0001__x0001_ 3 3 7" xfId="264"/>
    <cellStyle name="60% - 强调文字颜色 3 2 2 2 2" xfId="265"/>
    <cellStyle name="20% - 强调文字颜色 4 3 2_2015财政决算公开" xfId="266"/>
    <cellStyle name="?鹎%U龡&amp;H齲_x0001_C铣_x0014__x0007__x0001__x0001_ 2 2 2 2 2 3" xfId="267"/>
    <cellStyle name="20% - 强调文字颜色 1 2 3" xfId="268"/>
    <cellStyle name="常规 11 5" xfId="269"/>
    <cellStyle name="货币 2 3 3 3" xfId="270"/>
    <cellStyle name="链接单元格 3 2 3" xfId="271"/>
    <cellStyle name="?鹎%U龡&amp;H齲_x0001_C铣_x0014__x0007__x0001__x0001_ 2 2 8" xfId="272"/>
    <cellStyle name="标题 5 3 2_2015财政决算公开" xfId="273"/>
    <cellStyle name="?鹎%U龡&amp;H齲_x0001_C铣_x0014__x0007__x0001__x0001_ 2 2" xfId="274"/>
    <cellStyle name="?鹎%U龡&amp;H齲_x0001_C铣_x0014__x0007__x0001__x0001_ 4 3 3 2" xfId="275"/>
    <cellStyle name="标题 5 5 2" xfId="276"/>
    <cellStyle name="20% - 强调文字颜色 2 6 2" xfId="277"/>
    <cellStyle name="?鹎%U龡&amp;H齲_x0001_C铣_x0014__x0007__x0001__x0001_ 3 2 2 5 2 2" xfId="278"/>
    <cellStyle name="常规 2 2 2 2 4 3" xfId="279"/>
    <cellStyle name="?鹎%U龡&amp;H齲_x0001_C铣_x0014__x0007__x0001__x0001_ 3 2 7 2 2" xfId="280"/>
    <cellStyle name="20% - 强调文字颜色 1 9" xfId="281"/>
    <cellStyle name="20% - 强调文字颜色 2 2 2 2 2" xfId="282"/>
    <cellStyle name="?鹎%U龡&amp;H齲_x0001_C铣_x0014__x0007__x0001__x0001_ 3 2 2 4 5" xfId="283"/>
    <cellStyle name="?鹎%U龡&amp;H齲_x0001_C铣_x0014__x0007__x0001__x0001_ 2 4 2 3 3 2" xfId="284"/>
    <cellStyle name="常规 2 4 2 2 5" xfId="285"/>
    <cellStyle name="?鹎%U龡&amp;H齲_x0001_C铣_x0014__x0007__x0001__x0001_ 2 2 11 2" xfId="286"/>
    <cellStyle name="强调文字颜色 3 2 2 2 3" xfId="287"/>
    <cellStyle name="?鹎%U龡&amp;H齲_x0001_C铣_x0014__x0007__x0001__x0001_ 2 3 2 4 3" xfId="288"/>
    <cellStyle name="20% - 强调文字颜色 1 2 3 2" xfId="289"/>
    <cellStyle name="货币 2 3 3 3 2" xfId="290"/>
    <cellStyle name="解释性文本 3 3" xfId="291"/>
    <cellStyle name="?鹎%U龡&amp;H齲_x0001_C铣_x0014__x0007__x0001__x0001_ 2 2 8 2" xfId="292"/>
    <cellStyle name="40% - 强调文字颜色 6 3 2 3" xfId="293"/>
    <cellStyle name="常规 5 3 5" xfId="294"/>
    <cellStyle name="?鹎%U龡&amp;H齲_x0001_C铣_x0014__x0007__x0001__x0001_ 2 2 2" xfId="295"/>
    <cellStyle name="?鹎%U龡&amp;H齲_x0001_C铣_x0014__x0007__x0001__x0001_ 2 3 2 4 3 2" xfId="296"/>
    <cellStyle name="?鹎%U龡&amp;H齲_x0001_C铣_x0014__x0007__x0001__x0001_ 2 2 3 4 5" xfId="297"/>
    <cellStyle name="常规 8 4 3" xfId="298"/>
    <cellStyle name="20% - 强调文字颜色 1 2 3 2 2" xfId="299"/>
    <cellStyle name="40% - 强调文字颜色 6 3 2 3 2" xfId="300"/>
    <cellStyle name="千位分隔 3 4 3 3" xfId="301"/>
    <cellStyle name="?鹎%U龡&amp;H齲_x0001_C铣_x0014__x0007__x0001__x0001_ 2 2 2 2" xfId="302"/>
    <cellStyle name="千位分隔 4 5 4" xfId="303"/>
    <cellStyle name="?鹎%U龡&amp;H齲_x0001_C铣_x0014__x0007__x0001__x0001_" xfId="304"/>
    <cellStyle name="强调文字颜色 2 2 3 4" xfId="305"/>
    <cellStyle name="20% - 强调文字颜色 2 5" xfId="306"/>
    <cellStyle name="?鹎%U龡&amp;H齲_x0001_C铣_x0014__x0007__x0001__x0001_ 2 4 2 3 2" xfId="307"/>
    <cellStyle name="?鹎%U龡&amp;H齲_x0001_C铣_x0014__x0007__x0001__x0001_ 2 2 10" xfId="308"/>
    <cellStyle name="?鹎%U龡&amp;H齲_x0001_C铣_x0014__x0007__x0001__x0001_ 2 3 2 4 4" xfId="309"/>
    <cellStyle name="常规 5 5 2 2" xfId="310"/>
    <cellStyle name="?鹎%U龡&amp;H齲_x0001_C铣_x0014__x0007__x0001__x0001_ 3 3 3_2015财政决算公开" xfId="311"/>
    <cellStyle name="20% - 强调文字颜色 1 2 3 3" xfId="312"/>
    <cellStyle name="千位分隔 4 3 3 2" xfId="313"/>
    <cellStyle name="40% - 强调文字颜色 6 3 2 4" xfId="314"/>
    <cellStyle name="?鹎%U龡&amp;H齲_x0001_C铣_x0014__x0007__x0001__x0001_ 2 2 2 10" xfId="315"/>
    <cellStyle name="?鹎%U龡&amp;H齲_x0001_C铣_x0014__x0007__x0001__x0001_ 2 2 3" xfId="316"/>
    <cellStyle name="20% - 强调文字颜色 2 5 2" xfId="317"/>
    <cellStyle name="?鹎%U龡&amp;H齲_x0001_C铣_x0014__x0007__x0001__x0001_ 3 2 5 5" xfId="318"/>
    <cellStyle name="?鹎%U龡&amp;H齲_x0001_C铣_x0014__x0007__x0001__x0001_ 2 4 2 3 2 2" xfId="319"/>
    <cellStyle name="?鹎%U龡&amp;H齲_x0001_C铣_x0014__x0007__x0001__x0001_ 3 2 2 3 5" xfId="320"/>
    <cellStyle name="?鹎%U龡&amp;H齲_x0001_C铣_x0014__x0007__x0001__x0001_ 2 2 10 2" xfId="321"/>
    <cellStyle name="40% - 强调文字颜色 2 5 2_2015财政决算公开" xfId="322"/>
    <cellStyle name="?鹎%U龡&amp;H齲_x0001_C铣_x0014__x0007__x0001__x0001_ 2 2 2 2 4 3" xfId="323"/>
    <cellStyle name="常规 7 2 2 3" xfId="324"/>
    <cellStyle name="?鹎%U龡&amp;H齲_x0001_C铣_x0014__x0007__x0001__x0001_ 3 2 2 5 2" xfId="325"/>
    <cellStyle name="常规 2 2 2 2 3_2015财政决算公开" xfId="326"/>
    <cellStyle name="强调文字颜色 2 2 3 5" xfId="327"/>
    <cellStyle name="20% - 强调文字颜色 2 6" xfId="328"/>
    <cellStyle name="?鹎%U龡&amp;H齲_x0001_C铣_x0014__x0007__x0001__x0001_ 3 2 7 2" xfId="329"/>
    <cellStyle name="?鹎%U龡&amp;H齲_x0001_C铣_x0014__x0007__x0001__x0001_ 2 4 2 3 3" xfId="330"/>
    <cellStyle name="20% - 强调文字颜色 2 2 2 2" xfId="331"/>
    <cellStyle name="?鹎%U龡&amp;H齲_x0001_C铣_x0014__x0007__x0001__x0001_ 2 2 11" xfId="332"/>
    <cellStyle name="?鹎%U龡&amp;H齲_x0001_C铣_x0014__x0007__x0001__x0001_ 2 2 2 2 4_2015财政决算公开" xfId="333"/>
    <cellStyle name="常规 2 4 2 3 2" xfId="334"/>
    <cellStyle name="检查单元格 2 3 2 2" xfId="335"/>
    <cellStyle name="60% - 强调文字颜色 4 4 3 2" xfId="336"/>
    <cellStyle name="20% - 强调文字颜色 2 7" xfId="337"/>
    <cellStyle name="?鹎%U龡&amp;H齲_x0001_C铣_x0014__x0007__x0001__x0001_ 3 2 2 5 3" xfId="338"/>
    <cellStyle name="货币 2 2 2 4 2 2" xfId="339"/>
    <cellStyle name="20% - 强调文字颜色 6 2 3_2015财政决算公开" xfId="340"/>
    <cellStyle name="?鹎%U龡&amp;H齲_x0001_C铣_x0014__x0007__x0001__x0001_ 3 2 7 3" xfId="341"/>
    <cellStyle name="?鹎%U龡&amp;H齲_x0001_C铣_x0014__x0007__x0001__x0001_ 2 4 2 3 4" xfId="342"/>
    <cellStyle name="20% - 强调文字颜色 2 2 2 3" xfId="343"/>
    <cellStyle name="?鹎%U龡&amp;H齲_x0001_C铣_x0014__x0007__x0001__x0001_ 4 5_2015财政决算公开" xfId="344"/>
    <cellStyle name="?鹎%U龡&amp;H齲_x0001_C铣_x0014__x0007__x0001__x0001_ 2 2 12" xfId="345"/>
    <cellStyle name="?鹎%U龡&amp;H齲_x0001_C铣_x0014__x0007__x0001__x0001_ 2 2 2 2 2" xfId="346"/>
    <cellStyle name="?鹎%U龡&amp;H齲_x0001_C铣_x0014__x0007__x0001__x0001_ 3 2 3 4" xfId="347"/>
    <cellStyle name="好 5 2 3" xfId="348"/>
    <cellStyle name="?鹎%U龡&amp;H齲_x0001_C铣_x0014__x0007__x0001__x0001_ 3 3 6" xfId="349"/>
    <cellStyle name="?鹎%U龡&amp;H齲_x0001_C铣_x0014__x0007__x0001__x0001_ 2 2 2 2 2 2" xfId="350"/>
    <cellStyle name="?鹎%U龡&amp;H齲_x0001_C铣_x0014__x0007__x0001__x0001_ 4_2015财政决算公开" xfId="351"/>
    <cellStyle name="?鹎%U龡&amp;H齲_x0001_C铣_x0014__x0007__x0001__x0001_ 4 6 4" xfId="352"/>
    <cellStyle name="输入 5" xfId="353"/>
    <cellStyle name="?鹎%U龡&amp;H齲_x0001_C铣_x0014__x0007__x0001__x0001_ 3 2 3 4 2" xfId="354"/>
    <cellStyle name="?鹎%U龡&amp;H齲_x0001_C铣_x0014__x0007__x0001__x0001_ 3 3 6 2" xfId="355"/>
    <cellStyle name="?鹎%U龡&amp;H齲_x0001_C铣_x0014__x0007__x0001__x0001_ 2 2 2 2 2 2 2" xfId="356"/>
    <cellStyle name="百分比 2 4 3" xfId="357"/>
    <cellStyle name="千位分隔 3 10" xfId="358"/>
    <cellStyle name="60% - 强调文字颜色 5 2_2015财政决算公开" xfId="359"/>
    <cellStyle name="强调文字颜色 2 2 3 2 2 2" xfId="360"/>
    <cellStyle name="20% - 强调文字颜色 2 3 2 2" xfId="361"/>
    <cellStyle name="?鹎%U龡&amp;H齲_x0001_C铣_x0014__x0007__x0001__x0001_ 3 2 3 5 2" xfId="362"/>
    <cellStyle name="?鹎%U龡&amp;H齲_x0001_C铣_x0014__x0007__x0001__x0001_ 2 2 2 3_2015财政决算公开" xfId="363"/>
    <cellStyle name="?鹎%U龡&amp;H齲_x0001_C铣_x0014__x0007__x0001__x0001_ 3 3 7 2" xfId="364"/>
    <cellStyle name="60% - 强调文字颜色 3 2 2 2 2 2" xfId="365"/>
    <cellStyle name="?鹎%U龡&amp;H齲_x0001_C铣_x0014__x0007__x0001__x0001_ 2 2 2 2 2 3 2" xfId="366"/>
    <cellStyle name="常规 36" xfId="367"/>
    <cellStyle name="常规 41" xfId="368"/>
    <cellStyle name="强调文字颜色 2 2 3 2 3" xfId="369"/>
    <cellStyle name="20% - 强调文字颜色 2 3 3" xfId="370"/>
    <cellStyle name="?鹎%U龡&amp;H齲_x0001_C铣_x0014__x0007__x0001__x0001_ 3 2 3 6" xfId="371"/>
    <cellStyle name="货币 2 4 4 3" xfId="372"/>
    <cellStyle name="?鹎%U龡&amp;H齲_x0001_C铣_x0014__x0007__x0001__x0001_ 3 3 8" xfId="373"/>
    <cellStyle name="60% - 强调文字颜色 3 2 2 2 3" xfId="374"/>
    <cellStyle name="?鹎%U龡&amp;H齲_x0001_C铣_x0014__x0007__x0001__x0001_ 3 3 4 2 2" xfId="375"/>
    <cellStyle name="?鹎%U龡&amp;H齲_x0001_C铣_x0014__x0007__x0001__x0001_ 3 3 2 4_2015财政决算公开" xfId="376"/>
    <cellStyle name="?鹎%U龡&amp;H齲_x0001_C铣_x0014__x0007__x0001__x0001_ 4 4 4 2" xfId="377"/>
    <cellStyle name="?鹎%U龡&amp;H齲_x0001_C铣_x0014__x0007__x0001__x0001_ 3 2 3 2 2 2" xfId="378"/>
    <cellStyle name="?鹎%U龡&amp;H齲_x0001_C铣_x0014__x0007__x0001__x0001_ 2 2 2 2 2 4" xfId="379"/>
    <cellStyle name="20% - 强调文字颜色 2 3 3 2" xfId="380"/>
    <cellStyle name="千位分隔 4 2 2 5" xfId="381"/>
    <cellStyle name="?鹎%U龡&amp;H齲_x0001_C铣_x0014__x0007__x0001__x0001_ 3 2 3 6 2" xfId="382"/>
    <cellStyle name="常规 106" xfId="383"/>
    <cellStyle name="常规 111" xfId="384"/>
    <cellStyle name="常规 4 2 9" xfId="385"/>
    <cellStyle name="?鹎%U龡&amp;H齲_x0001_C铣_x0014__x0007__x0001__x0001_ 3 3 8 2" xfId="386"/>
    <cellStyle name="?鹎%U龡&amp;H齲_x0001_C铣_x0014__x0007__x0001__x0001_ 2 2 2 2 2 4 2" xfId="387"/>
    <cellStyle name="60% - 强调文字颜色 4 3 2 2 3" xfId="388"/>
    <cellStyle name="常规 37" xfId="389"/>
    <cellStyle name="常规 42" xfId="390"/>
    <cellStyle name="20% - 强调文字颜色 2 3 4" xfId="391"/>
    <cellStyle name="?鹎%U龡&amp;H齲_x0001_C铣_x0014__x0007__x0001__x0001_ 3 2 3 7" xfId="392"/>
    <cellStyle name="?鹎%U龡&amp;H齲_x0001_C铣_x0014__x0007__x0001__x0001_ 3 3 9" xfId="393"/>
    <cellStyle name="?鹎%U龡&amp;H齲_x0001_C铣_x0014__x0007__x0001__x0001_ 2 2 2 2 2 5" xfId="394"/>
    <cellStyle name="?鹎%U龡&amp;H齲_x0001_C铣_x0014__x0007__x0001__x0001_ 2 2 2 2 2_2015财政决算公开" xfId="395"/>
    <cellStyle name="货币 2 7 2" xfId="396"/>
    <cellStyle name="?鹎%U龡&amp;H齲_x0001_C铣_x0014__x0007__x0001__x0001_ 2 2 3 2 3" xfId="397"/>
    <cellStyle name="?鹎%U龡&amp;H齲_x0001_C铣_x0014__x0007__x0001__x0001_ 2 2 2 2 3" xfId="398"/>
    <cellStyle name="?鹎%U龡&amp;H齲_x0001_C铣_x0014__x0007__x0001__x0001_ 3 2_2015财政决算公开" xfId="399"/>
    <cellStyle name="?鹎%U龡&amp;H齲_x0001_C铣_x0014__x0007__x0001__x0001_ 3 2 4 4" xfId="400"/>
    <cellStyle name="?鹎%U龡&amp;H齲_x0001_C铣_x0014__x0007__x0001__x0001_ 3 4 6" xfId="401"/>
    <cellStyle name="?鹎%U龡&amp;H齲_x0001_C铣_x0014__x0007__x0001__x0001_ 3 2 2 2 4" xfId="402"/>
    <cellStyle name="适中 4 2 3" xfId="403"/>
    <cellStyle name="?鹎%U龡&amp;H齲_x0001_C铣_x0014__x0007__x0001__x0001_ 2 2 2 2 3 2" xfId="404"/>
    <cellStyle name="?鹎%U龡&amp;H齲_x0001_C铣_x0014__x0007__x0001__x0001_ 3 2 4 4 2" xfId="405"/>
    <cellStyle name="?鹎%U龡&amp;H齲_x0001_C铣_x0014__x0007__x0001__x0001_ 3 2 2 2 4 2" xfId="406"/>
    <cellStyle name="常规 6 2 2 4" xfId="407"/>
    <cellStyle name="?鹎%U龡&amp;H齲_x0001_C铣_x0014__x0007__x0001__x0001_ 3 4 6 2" xfId="408"/>
    <cellStyle name="?鹎%U龡&amp;H齲_x0001_C铣_x0014__x0007__x0001__x0001_ 2 2 2 2 3 2 2" xfId="409"/>
    <cellStyle name="百分比 3 4 3" xfId="410"/>
    <cellStyle name="?鹎%U龡&amp;H齲_x0001_C铣_x0014__x0007__x0001__x0001_ 3 2 3 2 3 2" xfId="411"/>
    <cellStyle name="?鹎%U龡&amp;H齲_x0001_C铣_x0014__x0007__x0001__x0001_ 2 2 2 2 3 4" xfId="412"/>
    <cellStyle name="好_司法部2010年度中央部门决算（草案）报" xfId="413"/>
    <cellStyle name="?鹎%U龡&amp;H齲_x0001_C铣_x0014__x0007__x0001__x0001_ 3 3 4 3 2" xfId="414"/>
    <cellStyle name="40% - 强调文字颜色 5 2 2_2015财政决算公开" xfId="415"/>
    <cellStyle name="常规 2 2 2 2 2 4" xfId="416"/>
    <cellStyle name="百分比 2 2 4 2" xfId="417"/>
    <cellStyle name="适中 5 2 2 2" xfId="418"/>
    <cellStyle name="常规 86" xfId="419"/>
    <cellStyle name="常规 91" xfId="420"/>
    <cellStyle name="20% - 强调文字颜色 6 5_2015财政决算公开" xfId="421"/>
    <cellStyle name="20% - 强调文字颜色 2 4 3" xfId="422"/>
    <cellStyle name="?鹎%U龡&amp;H齲_x0001_C铣_x0014__x0007__x0001__x0001_ 3 4 8" xfId="423"/>
    <cellStyle name="?鹎%U龡&amp;H齲_x0001_C铣_x0014__x0007__x0001__x0001_ 3 2 2 2 6" xfId="424"/>
    <cellStyle name="?鹎%U龡&amp;H齲_x0001_C铣_x0014__x0007__x0001__x0001_ 2 2 2 2 4" xfId="425"/>
    <cellStyle name="常规 7 2 2" xfId="426"/>
    <cellStyle name="?鹎%U龡&amp;H齲_x0001_C铣_x0014__x0007__x0001__x0001_ 3 2 5 4" xfId="427"/>
    <cellStyle name="?鹎%U龡&amp;H齲_x0001_C铣_x0014__x0007__x0001__x0001_ 3 2 2 3 4" xfId="428"/>
    <cellStyle name="?鹎%U龡&amp;H齲_x0001_C铣_x0014__x0007__x0001__x0001_ 2 2 2 2 4 2" xfId="429"/>
    <cellStyle name="常规 7 2 2 2" xfId="430"/>
    <cellStyle name="强调文字颜色 3 4 2 3" xfId="431"/>
    <cellStyle name="20% - 强调文字颜色 1 5_2015财政决算公开" xfId="432"/>
    <cellStyle name="?鹎%U龡&amp;H齲_x0001_C铣_x0014__x0007__x0001__x0001_ 2 2 2 2 4 3 2" xfId="433"/>
    <cellStyle name="?鹎%U龡&amp;H齲_x0001_C铣_x0014__x0007__x0001__x0001_ 3 2 3 2 4 2" xfId="434"/>
    <cellStyle name="?鹎%U龡&amp;H齲_x0001_C铣_x0014__x0007__x0001__x0001_ 2 2 2 2 4 4" xfId="435"/>
    <cellStyle name="常规 7 2 2 4" xfId="436"/>
    <cellStyle name="强调文字颜色 4 2 4 2 2" xfId="437"/>
    <cellStyle name="?鹎%U龡&amp;H齲_x0001_C铣_x0014__x0007__x0001__x0001_ 3 3 4 4 2" xfId="438"/>
    <cellStyle name="注释 4 2 2 3" xfId="439"/>
    <cellStyle name="?鹎%U龡&amp;H齲_x0001_C铣_x0014__x0007__x0001__x0001_ 2 2 2 2 4 4 2" xfId="440"/>
    <cellStyle name="输入 3 3 2" xfId="441"/>
    <cellStyle name="?鹎%U龡&amp;H齲_x0001_C铣_x0014__x0007__x0001__x0001_ 2 2 2 2 4 5" xfId="442"/>
    <cellStyle name="?鹎%U龡&amp;H齲_x0001_C铣_x0014__x0007__x0001__x0001_ 2 2 2 2 5" xfId="443"/>
    <cellStyle name="常规 7 2 3" xfId="444"/>
    <cellStyle name="?鹎%U龡&amp;H齲_x0001_C铣_x0014__x0007__x0001__x0001_ 3 2 2 4 4" xfId="445"/>
    <cellStyle name="常规 5 2 3 2 2" xfId="446"/>
    <cellStyle name="60% - 强调文字颜色 4 4 2 3" xfId="447"/>
    <cellStyle name="20% - 强调文字颜色 1 8" xfId="448"/>
    <cellStyle name="?鹎%U龡&amp;H齲_x0001_C铣_x0014__x0007__x0001__x0001_ 3 2 6 4" xfId="449"/>
    <cellStyle name="货币 3 2 3 3 3" xfId="450"/>
    <cellStyle name="?鹎%U龡&amp;H齲_x0001_C铣_x0014__x0007__x0001__x0001_ 2 4 2 2 5" xfId="451"/>
    <cellStyle name="?鹎%U龡&amp;H齲_x0001_C铣_x0014__x0007__x0001__x0001_ 2 2 2 2 5 2" xfId="452"/>
    <cellStyle name="常规 7 2 3 2" xfId="453"/>
    <cellStyle name="常规 2 2 2 2 5" xfId="454"/>
    <cellStyle name="?鹎%U龡&amp;H齲_x0001_C铣_x0014__x0007__x0001__x0001_ 2 3 4 3 2" xfId="455"/>
    <cellStyle name="?鹎%U龡&amp;H齲_x0001_C铣_x0014__x0007__x0001__x0001_ 2 2 2 2 6" xfId="456"/>
    <cellStyle name="常规 7 2 4" xfId="457"/>
    <cellStyle name="样式 1" xfId="458"/>
    <cellStyle name="?鹎%U龡&amp;H齲_x0001_C铣_x0014__x0007__x0001__x0001_ 3 2 2 5 4" xfId="459"/>
    <cellStyle name="常规 5 2 3 3 2" xfId="460"/>
    <cellStyle name="检查单元格 2 3 2 3" xfId="461"/>
    <cellStyle name="20% - 强调文字颜色 2 8" xfId="462"/>
    <cellStyle name="货币 2 2 2 4 2 3" xfId="463"/>
    <cellStyle name="?鹎%U龡&amp;H齲_x0001_C铣_x0014__x0007__x0001__x0001_ 3 2 7 4" xfId="464"/>
    <cellStyle name="常规 2 2 2 2 5 2" xfId="465"/>
    <cellStyle name="20% - 强调文字颜色 2 2 2 4" xfId="466"/>
    <cellStyle name="?鹎%U龡&amp;H齲_x0001_C铣_x0014__x0007__x0001__x0001_ 2 2 2 2 6 2" xfId="467"/>
    <cellStyle name="20% - 强调文字颜色 1 4 2 2" xfId="468"/>
    <cellStyle name="常规 13 4 2" xfId="469"/>
    <cellStyle name="常规 5 2 3 4" xfId="470"/>
    <cellStyle name="?鹎%U龡&amp;H齲_x0001_C铣_x0014__x0007__x0001__x0001_ 2 4 7 2" xfId="471"/>
    <cellStyle name="?鹎%U龡&amp;H齲_x0001_C铣_x0014__x0007__x0001__x0001_ 2 2 2 2 7" xfId="472"/>
    <cellStyle name="常规 7 2 5" xfId="473"/>
    <cellStyle name="20% - 强调文字颜色 1 4 2 2 2" xfId="474"/>
    <cellStyle name="警告文本 2 3" xfId="475"/>
    <cellStyle name="?鹎%U龡&amp;H齲_x0001_C铣_x0014__x0007__x0001__x0001_ 2 4 2 4 5" xfId="476"/>
    <cellStyle name="常规 2 2 2 2 6 2" xfId="477"/>
    <cellStyle name="20% - 强调文字颜色 2 2 3 4" xfId="478"/>
    <cellStyle name="注释 5 2 3" xfId="479"/>
    <cellStyle name="?鹎%U龡&amp;H齲_x0001_C铣_x0014__x0007__x0001__x0001_ 3 2 2 6 4" xfId="480"/>
    <cellStyle name="20% - 强调文字颜色 3 8" xfId="481"/>
    <cellStyle name="常规 12 3_2015财政决算公开" xfId="482"/>
    <cellStyle name="?鹎%U龡&amp;H齲_x0001_C铣_x0014__x0007__x0001__x0001_ 2 3 6_2015财政决算公开" xfId="483"/>
    <cellStyle name="?鹎%U龡&amp;H齲_x0001_C铣_x0014__x0007__x0001__x0001_ 2 2 2 2 7 2" xfId="484"/>
    <cellStyle name="千位分隔 4 5 2 2" xfId="485"/>
    <cellStyle name="?鹎%U龡&amp;H齲_x0001_C铣_x0014__x0007__x0001__x0001_ 2 2 2 2 8" xfId="486"/>
    <cellStyle name="?鹎%U龡&amp;H齲_x0001_C铣_x0014__x0007__x0001__x0001_ 2 2 2 6 4 2" xfId="487"/>
    <cellStyle name="常规 14" xfId="488"/>
    <cellStyle name="好 4 4" xfId="489"/>
    <cellStyle name="20% - 强调文字颜色 3 3 3 3" xfId="490"/>
    <cellStyle name="?鹎%U龡&amp;H齲_x0001_C铣_x0014__x0007__x0001__x0001_ 2 2 2 2_2015财政决算公开" xfId="491"/>
    <cellStyle name="?鹎%U龡&amp;H齲_x0001_C铣_x0014__x0007__x0001__x0001_ 2 2 2 3" xfId="492"/>
    <cellStyle name="?鹎%U龡&amp;H齲_x0001_C铣_x0014__x0007__x0001__x0001_ 2 2 2 3 2" xfId="493"/>
    <cellStyle name="?鹎%U龡&amp;H齲_x0001_C铣_x0014__x0007__x0001__x0001_ 3 3 4_2015财政决算公开" xfId="494"/>
    <cellStyle name="60% - 强调文字颜色 5 2 3" xfId="495"/>
    <cellStyle name="?鹎%U龡&amp;H齲_x0001_C铣_x0014__x0007__x0001__x0001_ 3 2 3 2_2015财政决算公开" xfId="496"/>
    <cellStyle name="常规 2 5 4" xfId="497"/>
    <cellStyle name="货币 2 2 3 2 2" xfId="498"/>
    <cellStyle name="40% - 强调文字颜色 3 2 3 2_2015财政决算公开" xfId="499"/>
    <cellStyle name="?鹎%U龡&amp;H齲_x0001_C铣_x0014__x0007__x0001__x0001_ 2 2 2 3 3" xfId="500"/>
    <cellStyle name="?鹎%U龡&amp;H齲_x0001_C铣_x0014__x0007__x0001__x0001_ 3 2 3 2 4" xfId="501"/>
    <cellStyle name="强调文字颜色 4 2 4 2" xfId="502"/>
    <cellStyle name="?鹎%U龡&amp;H齲_x0001_C铣_x0014__x0007__x0001__x0001_ 3 3 4 4" xfId="503"/>
    <cellStyle name="适中 5 2 3" xfId="504"/>
    <cellStyle name="?鹎%U龡&amp;H齲_x0001_C铣_x0014__x0007__x0001__x0001_ 2 2 2 3 3 2" xfId="505"/>
    <cellStyle name="?鹎%U龡&amp;H齲_x0001_C铣_x0014__x0007__x0001__x0001_ 2 2 2 3 4" xfId="506"/>
    <cellStyle name="常规 7 3 2" xfId="507"/>
    <cellStyle name="?鹎%U龡&amp;H齲_x0001_C铣_x0014__x0007__x0001__x0001_ 2 2 3_2015财政决算公开" xfId="508"/>
    <cellStyle name="?鹎%U龡&amp;H齲_x0001_C铣_x0014__x0007__x0001__x0001_ 3 2 3 3 4" xfId="509"/>
    <cellStyle name="强调文字颜色 4 2 5 2" xfId="510"/>
    <cellStyle name="?鹎%U龡&amp;H齲_x0001_C铣_x0014__x0007__x0001__x0001_ 3 3 5 4" xfId="511"/>
    <cellStyle name="?鹎%U龡&amp;H齲_x0001_C铣_x0014__x0007__x0001__x0001_ 2 2 2 3 4 2" xfId="512"/>
    <cellStyle name="常规 7 3 2 2" xfId="513"/>
    <cellStyle name="千位分隔 3" xfId="514"/>
    <cellStyle name="?鹎%U龡&amp;H齲_x0001_C铣_x0014__x0007__x0001__x0001_ 2 3 2 3 2 2" xfId="515"/>
    <cellStyle name="标题 4 2" xfId="516"/>
    <cellStyle name="?鹎%U龡&amp;H齲_x0001_C铣_x0014__x0007__x0001__x0001_ 2 2 2 3 5" xfId="517"/>
    <cellStyle name="常规 7 3 3" xfId="518"/>
    <cellStyle name="常规 14 6 2" xfId="519"/>
    <cellStyle name="?鹎%U龡&amp;H齲_x0001_C铣_x0014__x0007__x0001__x0001_ 2 3 10" xfId="520"/>
    <cellStyle name="?鹎%U龡&amp;H齲_x0001_C铣_x0014__x0007__x0001__x0001_ 2 2 2 4" xfId="521"/>
    <cellStyle name="60% - 强调文字颜色 6 2_2015财政决算公开" xfId="522"/>
    <cellStyle name="货币 3 3 2 3" xfId="523"/>
    <cellStyle name="?鹎%U龡&amp;H齲_x0001_C铣_x0014__x0007__x0001__x0001_ 2 2 2 4 2" xfId="524"/>
    <cellStyle name="60% - 强调文字颜色 5 3 2" xfId="525"/>
    <cellStyle name="?鹎%U龡&amp;H齲_x0001_C铣_x0014__x0007__x0001__x0001_ 2 2 3 3_2015财政决算公开" xfId="526"/>
    <cellStyle name="常规 2 6 3" xfId="527"/>
    <cellStyle name="?鹎%U龡&amp;H齲_x0001_C铣_x0014__x0007__x0001__x0001_ 2 2 2 4 2 2" xfId="528"/>
    <cellStyle name="60% - 强调文字颜色 5 3 2 2" xfId="529"/>
    <cellStyle name="?鹎%U龡&amp;H齲_x0001_C铣_x0014__x0007__x0001__x0001_ 2 2 2 8" xfId="530"/>
    <cellStyle name="?鹎%U龡&amp;H齲_x0001_C铣_x0014__x0007__x0001__x0001_ 2 2 2 4 3" xfId="531"/>
    <cellStyle name="强调文字颜色 4 3 4 2" xfId="532"/>
    <cellStyle name="40% - 强调文字颜色 5 3 2 3 2" xfId="533"/>
    <cellStyle name="?鹎%U龡&amp;H齲_x0001_C铣_x0014__x0007__x0001__x0001_ 3 4 4 4" xfId="534"/>
    <cellStyle name="?鹎%U龡&amp;H齲_x0001_C铣_x0014__x0007__x0001__x0001_ 3 2 2 2 2 4" xfId="535"/>
    <cellStyle name="?鹎%U龡&amp;H齲_x0001_C铣_x0014__x0007__x0001__x0001_ 2 2 2 4 3 2" xfId="536"/>
    <cellStyle name="检查单元格 3 2 2 2" xfId="537"/>
    <cellStyle name="?鹎%U龡&amp;H齲_x0001_C铣_x0014__x0007__x0001__x0001_ 2 2 3 8" xfId="538"/>
    <cellStyle name="60% - 强调文字颜色 5 3 3 2" xfId="539"/>
    <cellStyle name="?鹎%U龡&amp;H齲_x0001_C铣_x0014__x0007__x0001__x0001_ 2 2 2 4 4" xfId="540"/>
    <cellStyle name="常规 4 2 3 2 2" xfId="541"/>
    <cellStyle name="常规 7 4 2" xfId="542"/>
    <cellStyle name="40% - 强调文字颜色 3 3_2015财政决算公开" xfId="543"/>
    <cellStyle name="?鹎%U龡&amp;H齲_x0001_C铣_x0014__x0007__x0001__x0001_ 3 4 5 4" xfId="544"/>
    <cellStyle name="?鹎%U龡&amp;H齲_x0001_C铣_x0014__x0007__x0001__x0001_ 3 2 2 2 3 4" xfId="545"/>
    <cellStyle name="强调文字颜色 1 3 2" xfId="546"/>
    <cellStyle name="常规 2 2 2 4 3 2" xfId="547"/>
    <cellStyle name="货币 4 2 9" xfId="548"/>
    <cellStyle name="?鹎%U龡&amp;H齲_x0001_C铣_x0014__x0007__x0001__x0001_ 3 3_2015财政决算公开" xfId="549"/>
    <cellStyle name="?鹎%U龡&amp;H齲_x0001_C铣_x0014__x0007__x0001__x0001_ 2 2 2 4 4 2" xfId="550"/>
    <cellStyle name="20% - 强调文字颜色 5 3 3_2015财政决算公开" xfId="551"/>
    <cellStyle name="?鹎%U龡&amp;H齲_x0001_C铣_x0014__x0007__x0001__x0001_ 2 3 2 3 3 2" xfId="552"/>
    <cellStyle name="标题 5 2" xfId="553"/>
    <cellStyle name="?鹎%U龡&amp;H齲_x0001_C铣_x0014__x0007__x0001__x0001_ 2 2 2 4 5" xfId="554"/>
    <cellStyle name="常规 7 4 3" xfId="555"/>
    <cellStyle name="20% - 强调文字颜色 1 2 2 2 2" xfId="556"/>
    <cellStyle name="解释性文本 2 3 2" xfId="557"/>
    <cellStyle name="检查单元格 3 2 4" xfId="558"/>
    <cellStyle name="?鹎%U龡&amp;H齲_x0001_C铣_x0014__x0007__x0001__x0001_ 2 2 7 2 2" xfId="559"/>
    <cellStyle name="60% - 强调文字颜色 5 3 5" xfId="560"/>
    <cellStyle name="?鹎%U龡&amp;H齲_x0001_C铣_x0014__x0007__x0001__x0001_ 2 2 2 4_2015财政决算公开" xfId="561"/>
    <cellStyle name="?鹎%U龡&amp;H齲_x0001_C铣_x0014__x0007__x0001__x0001_ 2 3 3 2 2" xfId="562"/>
    <cellStyle name="?鹎%U龡&amp;H齲_x0001_C铣_x0014__x0007__x0001__x0001_ 2 2 2 5" xfId="563"/>
    <cellStyle name="40% - 强调文字颜色 1 2 3 3 2" xfId="564"/>
    <cellStyle name="?鹎%U龡&amp;H齲_x0001_C铣_x0014__x0007__x0001__x0001_ 2 3 2 8" xfId="565"/>
    <cellStyle name="60% - 强调文字颜色 5 4 2 2" xfId="566"/>
    <cellStyle name="强调文字颜色 4 2 2 2 3" xfId="567"/>
    <cellStyle name="?鹎%U龡&amp;H齲_x0001_C铣_x0014__x0007__x0001__x0001_ 3 3 2 4 3" xfId="568"/>
    <cellStyle name="?鹎%U龡&amp;H齲_x0001_C铣_x0014__x0007__x0001__x0001_ 2 2 2 5 2 2" xfId="569"/>
    <cellStyle name="差 4" xfId="570"/>
    <cellStyle name="?鹎%U龡&amp;H齲_x0001_C铣_x0014__x0007__x0001__x0001_ 2 2 2 5 3" xfId="571"/>
    <cellStyle name="?鹎%U龡&amp;H齲_x0001_C铣_x0014__x0007__x0001__x0001_ 2 2 2 5 3 2" xfId="572"/>
    <cellStyle name="20% - 强调文字颜色 3 2 2 3" xfId="573"/>
    <cellStyle name="百分比 4 2 5" xfId="574"/>
    <cellStyle name="?鹎%U龡&amp;H齲_x0001_C铣_x0014__x0007__x0001__x0001_ 2 2 2 5 4" xfId="575"/>
    <cellStyle name="常规 4 2 3 3 2" xfId="576"/>
    <cellStyle name="60% - 强调文字颜色 5 2 3 5" xfId="577"/>
    <cellStyle name="?鹎%U龡&amp;H齲_x0001_C铣_x0014__x0007__x0001__x0001_ 2 2 2 5_2015财政决算公开" xfId="578"/>
    <cellStyle name="?鹎%U龡&amp;H齲_x0001_C铣_x0014__x0007__x0001__x0001_ 2 2 2 6" xfId="579"/>
    <cellStyle name="货币 3 3 4 3" xfId="580"/>
    <cellStyle name="?鹎%U龡&amp;H齲_x0001_C铣_x0014__x0007__x0001__x0001_ 2 2 2 6 2" xfId="581"/>
    <cellStyle name="?鹎%U龡&amp;H齲_x0001_C铣_x0014__x0007__x0001__x0001_ 2 4 2 8" xfId="582"/>
    <cellStyle name="60% - 强调文字颜色 5 5 2 2" xfId="583"/>
    <cellStyle name="强调文字颜色 4 2 3 2 3" xfId="584"/>
    <cellStyle name="?鹎%U龡&amp;H齲_x0001_C铣_x0014__x0007__x0001__x0001_ 5 3" xfId="585"/>
    <cellStyle name="40% - 强调文字颜色 5 3" xfId="586"/>
    <cellStyle name="?鹎%U龡&amp;H齲_x0001_C铣_x0014__x0007__x0001__x0001_ 2 2 2 6 2 2" xfId="587"/>
    <cellStyle name="好 2 4" xfId="588"/>
    <cellStyle name="?鹎%U龡&amp;H齲_x0001_C铣_x0014__x0007__x0001__x0001_ 2 2 2 6 3" xfId="589"/>
    <cellStyle name="40% - 强调文字颜色 6 3" xfId="590"/>
    <cellStyle name="?鹎%U龡&amp;H齲_x0001_C铣_x0014__x0007__x0001__x0001_ 2 2 2 6 3 2" xfId="591"/>
    <cellStyle name="好 3 4" xfId="592"/>
    <cellStyle name="20% - 强调文字颜色 3 3 2 3" xfId="593"/>
    <cellStyle name="百分比 5 2 5" xfId="594"/>
    <cellStyle name="常规 2 3 6 5" xfId="595"/>
    <cellStyle name="?鹎%U龡&amp;H齲_x0001_C铣_x0014__x0007__x0001__x0001_ 3_2015财政决算公开" xfId="596"/>
    <cellStyle name="?鹎%U龡&amp;H齲_x0001_C铣_x0014__x0007__x0001__x0001_ 6 3" xfId="597"/>
    <cellStyle name="标题 2 2 5" xfId="598"/>
    <cellStyle name="60% - 强调文字颜色 5 5 3 2" xfId="599"/>
    <cellStyle name="40% - 强调文字颜色 6 2 4 2 2" xfId="600"/>
    <cellStyle name="?鹎%U龡&amp;H齲_x0001_C铣_x0014__x0007__x0001__x0001_ 2 2 2 6 4" xfId="601"/>
    <cellStyle name="常规 4 2 3 4 2" xfId="602"/>
    <cellStyle name="?鹎%U龡&amp;H齲_x0001_C铣_x0014__x0007__x0001__x0001_ 2 2 2 6 5" xfId="603"/>
    <cellStyle name="?鹎%U龡&amp;H齲_x0001_C铣_x0014__x0007__x0001__x0001_ 2 2 7 4 2" xfId="604"/>
    <cellStyle name="?鹎%U龡&amp;H齲_x0001_C铣_x0014__x0007__x0001__x0001_ 2 2 2 6_2015财政决算公开" xfId="605"/>
    <cellStyle name="?鹎%U龡&amp;H齲_x0001_C铣_x0014__x0007__x0001__x0001_ 3 2 5 2 2" xfId="606"/>
    <cellStyle name="?鹎%U龡&amp;H齲_x0001_C铣_x0014__x0007__x0001__x0001_ 3 2 2 3 2 2" xfId="607"/>
    <cellStyle name="?鹎%U龡&amp;H齲_x0001_C铣_x0014__x0007__x0001__x0001_ 2 2 2 7" xfId="608"/>
    <cellStyle name="?鹎%U龡&amp;H齲_x0001_C铣_x0014__x0007__x0001__x0001_ 2 2 2 7 2" xfId="609"/>
    <cellStyle name="60% - 强调文字颜色 5 3 2 2 2" xfId="610"/>
    <cellStyle name="?鹎%U龡&amp;H齲_x0001_C铣_x0014__x0007__x0001__x0001_ 2 2 2 8 2" xfId="611"/>
    <cellStyle name="20% - 强调文字颜色 5 3_2015财政决算公开" xfId="612"/>
    <cellStyle name="常规 3 4" xfId="613"/>
    <cellStyle name="Percent_laroux" xfId="614"/>
    <cellStyle name="?鹎%U龡&amp;H齲_x0001_C铣_x0014__x0007__x0001__x0001_ 2 2 2 9" xfId="615"/>
    <cellStyle name="60% - 强调文字颜色 5 3 2 3" xfId="616"/>
    <cellStyle name="?鹎%U龡&amp;H齲_x0001_C铣_x0014__x0007__x0001__x0001_ 2 2 2 9 2" xfId="617"/>
    <cellStyle name="60% - 强调文字颜色 5 3 2 3 2" xfId="618"/>
    <cellStyle name="20% - 强调文字颜色 1 2 3 4" xfId="619"/>
    <cellStyle name="40% - 强调文字颜色 2 2 2_2015财政决算公开" xfId="620"/>
    <cellStyle name="20% - 强调文字颜色 1 3 2 2 2" xfId="621"/>
    <cellStyle name="?鹎%U龡&amp;H齲_x0001_C铣_x0014__x0007__x0001__x0001_ 2 3 2 4 5" xfId="622"/>
    <cellStyle name="?鹎%U龡&amp;H齲_x0001_C铣_x0014__x0007__x0001__x0001_ 2 2 2_2015财政决算公开" xfId="623"/>
    <cellStyle name="?鹎%U龡&amp;H齲_x0001_C铣_x0014__x0007__x0001__x0001_ 2 2 4" xfId="624"/>
    <cellStyle name="千位分隔 4 3 3 3" xfId="625"/>
    <cellStyle name="20% - 强调文字颜色 1 2 3 2_2015财政决算公开" xfId="626"/>
    <cellStyle name="?鹎%U龡&amp;H齲_x0001_C铣_x0014__x0007__x0001__x0001_ 2 3 2 4 4 2" xfId="627"/>
    <cellStyle name="20% - 强调文字颜色 1 2 3 3 2" xfId="628"/>
    <cellStyle name="千位分隔 3 4 4 3" xfId="629"/>
    <cellStyle name="?鹎%U龡&amp;H齲_x0001_C铣_x0014__x0007__x0001__x0001_ 2 2 3 2" xfId="630"/>
    <cellStyle name="货币 2 7 2 2" xfId="631"/>
    <cellStyle name="?鹎%U龡&amp;H齲_x0001_C铣_x0014__x0007__x0001__x0001_ 2 2 3 2 3 2" xfId="632"/>
    <cellStyle name="货币 2 7 3" xfId="633"/>
    <cellStyle name="?鹎%U龡&amp;H齲_x0001_C铣_x0014__x0007__x0001__x0001_ 2 2 3 2 4" xfId="634"/>
    <cellStyle name="常规 8 2 2" xfId="635"/>
    <cellStyle name="千位分隔 2 8" xfId="636"/>
    <cellStyle name="?鹎%U龡&amp;H齲_x0001_C铣_x0014__x0007__x0001__x0001_ 4 3_2015财政决算公开" xfId="637"/>
    <cellStyle name="强调文字颜色 4 4 2 3" xfId="638"/>
    <cellStyle name="千位分隔 2 8 2" xfId="639"/>
    <cellStyle name="40% - 着色 2" xfId="640"/>
    <cellStyle name="货币 2 7 3 2" xfId="641"/>
    <cellStyle name="?鹎%U龡&amp;H齲_x0001_C铣_x0014__x0007__x0001__x0001_ 2 2 3 2 4 2" xfId="642"/>
    <cellStyle name="常规 8 2 2 2" xfId="643"/>
    <cellStyle name="货币 2 7 4" xfId="644"/>
    <cellStyle name="?鹎%U龡&amp;H齲_x0001_C铣_x0014__x0007__x0001__x0001_ 2 2 3 2 5" xfId="645"/>
    <cellStyle name="常规 8 2 3" xfId="646"/>
    <cellStyle name="40% - 强调文字颜色 6 3 3 3" xfId="647"/>
    <cellStyle name="常规 5 4 5" xfId="648"/>
    <cellStyle name="?鹎%U龡&amp;H齲_x0001_C铣_x0014__x0007__x0001__x0001_ 2 3 2" xfId="649"/>
    <cellStyle name="?鹎%U龡&amp;H齲_x0001_C铣_x0014__x0007__x0001__x0001_ 2 2 3 2_2015财政决算公开" xfId="650"/>
    <cellStyle name="20% - 强调文字颜色 1 2 4 2" xfId="651"/>
    <cellStyle name="解释性文本 4 3" xfId="652"/>
    <cellStyle name="?鹎%U龡&amp;H齲_x0001_C铣_x0014__x0007__x0001__x0001_ 2 2 9 2" xfId="653"/>
    <cellStyle name="?鹎%U龡&amp;H齲_x0001_C铣_x0014__x0007__x0001__x0001_ 2 2 3 3" xfId="654"/>
    <cellStyle name="?鹎%U龡&amp;H齲_x0001_C铣_x0014__x0007__x0001__x0001_ 2 2 3 3 2" xfId="655"/>
    <cellStyle name="?鹎%U龡&amp;H齲_x0001_C铣_x0014__x0007__x0001__x0001_ 2 4" xfId="656"/>
    <cellStyle name="?鹎%U龡&amp;H齲_x0001_C铣_x0014__x0007__x0001__x0001_ 2 2 3 3 2 2" xfId="657"/>
    <cellStyle name="千位分隔 3 6 2" xfId="658"/>
    <cellStyle name="20% - 强调文字颜色 1 2 5" xfId="659"/>
    <cellStyle name="货币 2 8 2" xfId="660"/>
    <cellStyle name="?鹎%U龡&amp;H齲_x0001_C铣_x0014__x0007__x0001__x0001_ 2 2 3 3 3" xfId="661"/>
    <cellStyle name="计算 2 4" xfId="662"/>
    <cellStyle name="?鹎%U龡&amp;H齲_x0001_C铣_x0014__x0007__x0001__x0001_ 2 2 3 3 3 2" xfId="663"/>
    <cellStyle name="千位分隔 3 7 2" xfId="664"/>
    <cellStyle name="20% - 强调文字颜色 1 3 5" xfId="665"/>
    <cellStyle name="60% - 强调文字颜色 2 5 3 2" xfId="666"/>
    <cellStyle name="?鹎%U龡&amp;H齲_x0001_C铣_x0014__x0007__x0001__x0001_ 3 2 2 2 3_2015财政决算公开" xfId="667"/>
    <cellStyle name="60% - 强调文字颜色 6 2 4" xfId="668"/>
    <cellStyle name="?鹎%U龡&amp;H齲_x0001_C铣_x0014__x0007__x0001__x0001_ 3 4 5_2015财政决算公开" xfId="669"/>
    <cellStyle name="常规 3 5 5" xfId="670"/>
    <cellStyle name="货币 2 2 4 2 3" xfId="671"/>
    <cellStyle name="20% - 强调文字颜色 6 2" xfId="672"/>
    <cellStyle name="60% - 强调文字颜色 1 3 2 2 2 2" xfId="673"/>
    <cellStyle name="货币 2 8 3" xfId="674"/>
    <cellStyle name="?鹎%U龡&amp;H齲_x0001_C铣_x0014__x0007__x0001__x0001_ 2 2 3 3 4" xfId="675"/>
    <cellStyle name="常规 8 3 2" xfId="676"/>
    <cellStyle name="20% - 强调文字颜色 6 3 2 2" xfId="677"/>
    <cellStyle name="?鹎%U龡&amp;H齲_x0001_C铣_x0014__x0007__x0001__x0001_ 2 2 3 4" xfId="678"/>
    <cellStyle name="千位分隔 4 6 2" xfId="679"/>
    <cellStyle name="20% - 强调文字颜色 6 3 2 2 2 2" xfId="680"/>
    <cellStyle name="20% - 强调文字颜色 2 2 5" xfId="681"/>
    <cellStyle name="百分比 2 2 2 4" xfId="682"/>
    <cellStyle name="?鹎%U龡&amp;H齲_x0001_C铣_x0014__x0007__x0001__x0001_ 2 2 3 4 2 2" xfId="683"/>
    <cellStyle name="?鹎%U龡&amp;H齲_x0001_C铣_x0014__x0007__x0001__x0001_ 3 2 2 8" xfId="684"/>
    <cellStyle name="60% - 强调文字颜色 6 3 2 2" xfId="685"/>
    <cellStyle name="千位分隔 4 7" xfId="686"/>
    <cellStyle name="20% - 强调文字颜色 6 3 2 2 3" xfId="687"/>
    <cellStyle name="货币 2 9 2" xfId="688"/>
    <cellStyle name="?鹎%U龡&amp;H齲_x0001_C铣_x0014__x0007__x0001__x0001_ 2 2 3 4 3" xfId="689"/>
    <cellStyle name="?鹎%U龡&amp;H齲_x0001_C铣_x0014__x0007__x0001__x0001_ 2 2 3 4 3 2" xfId="690"/>
    <cellStyle name="常规 38" xfId="691"/>
    <cellStyle name="常规 43" xfId="692"/>
    <cellStyle name="千位分隔 4 7 2" xfId="693"/>
    <cellStyle name="20% - 强调文字颜色 2 3 5" xfId="694"/>
    <cellStyle name="小数 2 2 2 2" xfId="695"/>
    <cellStyle name="检查单元格 4 2 2 2" xfId="696"/>
    <cellStyle name="?鹎%U龡&amp;H齲_x0001_C铣_x0014__x0007__x0001__x0001_ 3 2 3 8" xfId="697"/>
    <cellStyle name="60% - 强调文字颜色 6 3 3 2" xfId="698"/>
    <cellStyle name="货币 2 9 3" xfId="699"/>
    <cellStyle name="?鹎%U龡&amp;H齲_x0001_C铣_x0014__x0007__x0001__x0001_ 2 2 3 4 4" xfId="700"/>
    <cellStyle name="常规 4 2 4 2 2" xfId="701"/>
    <cellStyle name="常规 8 4 2" xfId="702"/>
    <cellStyle name="?鹎%U龡&amp;H齲_x0001_C铣_x0014__x0007__x0001__x0001_ 2 2 3 4 4 2" xfId="703"/>
    <cellStyle name="?鹎%U龡&amp;H齲_x0001_C铣_x0014__x0007__x0001__x0001_ 3 2 2 2 8" xfId="704"/>
    <cellStyle name="40% - 强调文字颜色 5 2 3_2015财政决算公开" xfId="705"/>
    <cellStyle name="?鹎%U龡&amp;H齲_x0001_C铣_x0014__x0007__x0001__x0001_ 2 2 3 5" xfId="706"/>
    <cellStyle name="20% - 强调文字颜色 6 6_2015财政决算公开" xfId="707"/>
    <cellStyle name="20% - 强调文字颜色 6 3 2 3" xfId="708"/>
    <cellStyle name="20% - 强调文字颜色 6 3 2 3 2" xfId="709"/>
    <cellStyle name="?鹎%U龡&amp;H齲_x0001_C铣_x0014__x0007__x0001__x0001_ 4 2 2 6" xfId="710"/>
    <cellStyle name="货币 3 4 3 3" xfId="711"/>
    <cellStyle name="?鹎%U龡&amp;H齲_x0001_C铣_x0014__x0007__x0001__x0001_ 2 2 3 5 2" xfId="712"/>
    <cellStyle name="差 5 2 3" xfId="713"/>
    <cellStyle name="?鹎%U龡&amp;H齲_x0001_C铣_x0014__x0007__x0001__x0001_ 3 2 4 2 2" xfId="714"/>
    <cellStyle name="?鹎%U龡&amp;H齲_x0001_C铣_x0014__x0007__x0001__x0001_ 3 4 4 2" xfId="715"/>
    <cellStyle name="差 3 2 3 2" xfId="716"/>
    <cellStyle name="?鹎%U龡&amp;H齲_x0001_C铣_x0014__x0007__x0001__x0001_ 3 2 2 2 2 2" xfId="717"/>
    <cellStyle name="20% - 强调文字颜色 6 3 2 4" xfId="718"/>
    <cellStyle name="?鹎%U龡&amp;H齲_x0001_C铣_x0014__x0007__x0001__x0001_ 2 2 3 6" xfId="719"/>
    <cellStyle name="?鹎%U龡&amp;H齲_x0001_C铣_x0014__x0007__x0001__x0001_ 3 4 4 3" xfId="720"/>
    <cellStyle name="?鹎%U龡&amp;H齲_x0001_C铣_x0014__x0007__x0001__x0001_ 3 2 2 2 2 3" xfId="721"/>
    <cellStyle name="?鹎%U龡&amp;H齲_x0001_C铣_x0014__x0007__x0001__x0001_ 2 2 3 7" xfId="722"/>
    <cellStyle name="千位[0]_，" xfId="723"/>
    <cellStyle name="?鹎%U龡&amp;H齲_x0001_C铣_x0014__x0007__x0001__x0001_ 3 4 4 3 2" xfId="724"/>
    <cellStyle name="?鹎%U龡&amp;H齲_x0001_C铣_x0014__x0007__x0001__x0001_ 3 2 2 2 2 3 2" xfId="725"/>
    <cellStyle name="?鹎%U龡&amp;H齲_x0001_C铣_x0014__x0007__x0001__x0001_ 2 2 3 7 2" xfId="726"/>
    <cellStyle name="?鹎%U龡&amp;H齲_x0001_C铣_x0014__x0007__x0001__x0001_ 2 2 4 2" xfId="727"/>
    <cellStyle name="?鹎%U龡&amp;H齲_x0001_C铣_x0014__x0007__x0001__x0001_ 2 2 4 3" xfId="728"/>
    <cellStyle name="20% - 强调文字颜色 3 2 4 2 2" xfId="729"/>
    <cellStyle name="?鹎%U龡&amp;H齲_x0001_C铣_x0014__x0007__x0001__x0001_ 2 2 4 3 2" xfId="730"/>
    <cellStyle name="20% - 强调文字颜色 6 3 3 2" xfId="731"/>
    <cellStyle name="no dec 2" xfId="732"/>
    <cellStyle name="?鹎%U龡&amp;H齲_x0001_C铣_x0014__x0007__x0001__x0001_ 2 2 4 4" xfId="733"/>
    <cellStyle name="?鹎%U龡&amp;H齲_x0001_C铣_x0014__x0007__x0001__x0001_ 2 4 2 2_2015财政决算公开" xfId="734"/>
    <cellStyle name="20% - 强调文字颜色 6 3 3 2 2" xfId="735"/>
    <cellStyle name="no dec 2 2" xfId="736"/>
    <cellStyle name="货币 3 5 2 3" xfId="737"/>
    <cellStyle name="?鹎%U龡&amp;H齲_x0001_C铣_x0014__x0007__x0001__x0001_ 2 2 4 4 2" xfId="738"/>
    <cellStyle name="20% - 强调文字颜色 6 3 3 3" xfId="739"/>
    <cellStyle name="no dec 3" xfId="740"/>
    <cellStyle name="?鹎%U龡&amp;H齲_x0001_C铣_x0014__x0007__x0001__x0001_ 2 2 4 5" xfId="741"/>
    <cellStyle name="20% - 强调文字颜色 5 2 2 2 2 2" xfId="742"/>
    <cellStyle name="?鹎%U龡&amp;H齲_x0001_C铣_x0014__x0007__x0001__x0001_ 3 4 6 5" xfId="743"/>
    <cellStyle name="?鹎%U龡&amp;H齲_x0001_C铣_x0014__x0007__x0001__x0001_ 3 2 2 2 4 5" xfId="744"/>
    <cellStyle name="20% - 强调文字颜色 2 2 4 2 2" xfId="745"/>
    <cellStyle name="数字 2 4" xfId="746"/>
    <cellStyle name="?鹎%U龡&amp;H齲_x0001_C铣_x0014__x0007__x0001__x0001_ 2 2 4_2015财政决算公开" xfId="747"/>
    <cellStyle name="20% - 强调文字颜色 4 6 2" xfId="748"/>
    <cellStyle name="常规 11 2" xfId="749"/>
    <cellStyle name="?鹎%U龡&amp;H齲_x0001_C铣_x0014__x0007__x0001__x0001_ 2 2 5" xfId="750"/>
    <cellStyle name="烹拳 [0]_laroux" xfId="751"/>
    <cellStyle name="常规 11 2 2" xfId="752"/>
    <cellStyle name="?鹎%U龡&amp;H齲_x0001_C铣_x0014__x0007__x0001__x0001_ 2 2 5 2" xfId="753"/>
    <cellStyle name="常规 11 2 2 2" xfId="754"/>
    <cellStyle name="60% - 强调文字颜色 3 3 5" xfId="755"/>
    <cellStyle name="60% - 强调文字颜色 2 2 4 3" xfId="756"/>
    <cellStyle name="?鹎%U龡&amp;H齲_x0001_C铣_x0014__x0007__x0001__x0001_ 2 2 5 2 2" xfId="757"/>
    <cellStyle name="常规 11 2 3" xfId="758"/>
    <cellStyle name="?鹎%U龡&amp;H齲_x0001_C铣_x0014__x0007__x0001__x0001_ 2 2 5 3" xfId="759"/>
    <cellStyle name="常规 11 2 3 2" xfId="760"/>
    <cellStyle name="?鹎%U龡&amp;H齲_x0001_C铣_x0014__x0007__x0001__x0001_ 2 2 5 3 2" xfId="761"/>
    <cellStyle name="20% - 强调文字颜色 4 5 2 2 2" xfId="762"/>
    <cellStyle name="20% - 强调文字颜色 6 3 4 2" xfId="763"/>
    <cellStyle name="强调文字颜色 1 3 3 2 2" xfId="764"/>
    <cellStyle name="常规 11 2 4" xfId="765"/>
    <cellStyle name="?鹎%U龡&amp;H齲_x0001_C铣_x0014__x0007__x0001__x0001_ 2 2 5 4" xfId="766"/>
    <cellStyle name="货币 3 6 2 3" xfId="767"/>
    <cellStyle name="?鹎%U龡&amp;H齲_x0001_C铣_x0014__x0007__x0001__x0001_ 2 2 5 4 2" xfId="768"/>
    <cellStyle name="60% - 强调文字颜色 2 3 2 2 3" xfId="769"/>
    <cellStyle name="?鹎%U龡&amp;H齲_x0001_C铣_x0014__x0007__x0001__x0001_ 2 4 4 2 2" xfId="770"/>
    <cellStyle name="注释 2 2 3" xfId="771"/>
    <cellStyle name="40% - 强调文字颜色 5 6 3" xfId="772"/>
    <cellStyle name="常规 11 2 5" xfId="773"/>
    <cellStyle name="?鹎%U龡&amp;H齲_x0001_C铣_x0014__x0007__x0001__x0001_ 2 2 5 5" xfId="774"/>
    <cellStyle name="常规 13 2 4" xfId="775"/>
    <cellStyle name="千位分隔 3 2 3 2 2" xfId="776"/>
    <cellStyle name="?鹎%U龡&amp;H齲_x0001_C铣_x0014__x0007__x0001__x0001_ 2 4 5 4" xfId="777"/>
    <cellStyle name="?鹎%U龡&amp;H齲_x0001_C铣_x0014__x0007__x0001__x0001_ 2 2 5_2015财政决算公开" xfId="778"/>
    <cellStyle name="?鹎%U龡&amp;H齲_x0001_C铣_x0014__x0007__x0001__x0001_ 3 2 2 2 7 2" xfId="779"/>
    <cellStyle name="常规 11 3" xfId="780"/>
    <cellStyle name="?鹎%U龡&amp;H齲_x0001_C铣_x0014__x0007__x0001__x0001_ 2 2 6" xfId="781"/>
    <cellStyle name="?鹎%U龡&amp;H齲_x0001_C铣_x0014__x0007__x0001__x0001_ 3 4 9 2" xfId="782"/>
    <cellStyle name="常规 11 3 2" xfId="783"/>
    <cellStyle name="40% - 强调文字颜色 2 3 2 2 3" xfId="784"/>
    <cellStyle name="?鹎%U龡&amp;H齲_x0001_C铣_x0014__x0007__x0001__x0001_ 2 2 6 2" xfId="785"/>
    <cellStyle name="?鹎%U龡&amp;H齲_x0001_C铣_x0014__x0007__x0001__x0001_ 2 3 2 2 3" xfId="786"/>
    <cellStyle name="注释 4 3" xfId="787"/>
    <cellStyle name="常规 11 3 2 2" xfId="788"/>
    <cellStyle name="常规 18" xfId="789"/>
    <cellStyle name="常规 23" xfId="790"/>
    <cellStyle name="检查单元格 2 2 4" xfId="791"/>
    <cellStyle name="60% - 强调文字颜色 4 3 5" xfId="792"/>
    <cellStyle name="?鹎%U龡&amp;H齲_x0001_C铣_x0014__x0007__x0001__x0001_ 2 2 6 2 2" xfId="793"/>
    <cellStyle name="?鹎%U龡&amp;H齲_x0001_C铣_x0014__x0007__x0001__x0001_ 2 3 2 2 3 2" xfId="794"/>
    <cellStyle name="60% - 强调文字颜色 3 4 2 2" xfId="795"/>
    <cellStyle name="常规 11 3 3" xfId="796"/>
    <cellStyle name="?鹎%U龡&amp;H齲_x0001_C铣_x0014__x0007__x0001__x0001_ 2 2 6 3" xfId="797"/>
    <cellStyle name="?鹎%U龡&amp;H齲_x0001_C铣_x0014__x0007__x0001__x0001_ 2 3 2 2 4" xfId="798"/>
    <cellStyle name="60% - 强调文字颜色 3 4 2 2 2" xfId="799"/>
    <cellStyle name="货币 2 2 2 4 4" xfId="800"/>
    <cellStyle name="注释 5 3" xfId="801"/>
    <cellStyle name="常规 68" xfId="802"/>
    <cellStyle name="常规 73" xfId="803"/>
    <cellStyle name="检查单元格 2 3 4" xfId="804"/>
    <cellStyle name="?鹎%U龡&amp;H齲_x0001_C铣_x0014__x0007__x0001__x0001_ 2 2 6 3 2" xfId="805"/>
    <cellStyle name="?鹎%U龡&amp;H齲_x0001_C铣_x0014__x0007__x0001__x0001_ 2 3 2 2 4 2" xfId="806"/>
    <cellStyle name="60% - 强调文字颜色 3 4 2 3" xfId="807"/>
    <cellStyle name="常规 11 3 4" xfId="808"/>
    <cellStyle name="?鹎%U龡&amp;H齲_x0001_C铣_x0014__x0007__x0001__x0001_ 2 2 6 4" xfId="809"/>
    <cellStyle name="表标题 2 2 2" xfId="810"/>
    <cellStyle name="?鹎%U龡&amp;H齲_x0001_C铣_x0014__x0007__x0001__x0001_ 2 3 2 2 5" xfId="811"/>
    <cellStyle name="?鹎%U龡&amp;H齲_x0001_C铣_x0014__x0007__x0001__x0001_ 2 2 6_2015财政决算公开" xfId="812"/>
    <cellStyle name="20% - 强调文字颜色 1 2 2" xfId="813"/>
    <cellStyle name="40% - 强调文字颜色 1 3 2 3 2" xfId="814"/>
    <cellStyle name="常规 11 4" xfId="815"/>
    <cellStyle name="货币 2 3 3 2" xfId="816"/>
    <cellStyle name="链接单元格 3 2 2" xfId="817"/>
    <cellStyle name="?鹎%U龡&amp;H齲_x0001_C铣_x0014__x0007__x0001__x0001_ 2 2 7" xfId="818"/>
    <cellStyle name="?鹎%U龡&amp;H齲_x0001_C铣_x0014__x0007__x0001__x0001_ 2 3 2 3 3" xfId="819"/>
    <cellStyle name="标题 5" xfId="820"/>
    <cellStyle name="20% - 强调文字颜色 1 2 2 2" xfId="821"/>
    <cellStyle name="常规 11 4 2" xfId="822"/>
    <cellStyle name="货币 2 3 3 2 2" xfId="823"/>
    <cellStyle name="链接单元格 3 2 2 2" xfId="824"/>
    <cellStyle name="解释性文本 2 3" xfId="825"/>
    <cellStyle name="?鹎%U龡&amp;H齲_x0001_C铣_x0014__x0007__x0001__x0001_ 2 2 7 2" xfId="826"/>
    <cellStyle name="?鹎%U龡&amp;H齲_x0001_C铣_x0014__x0007__x0001__x0001_ 2 3 2 3 4" xfId="827"/>
    <cellStyle name="标题 6" xfId="828"/>
    <cellStyle name="20% - 强调文字颜色 1 2 2 3" xfId="829"/>
    <cellStyle name="60% - 强调文字颜色 3 4 3 2" xfId="830"/>
    <cellStyle name="货币 2 3 3 2 3" xfId="831"/>
    <cellStyle name="解释性文本 2 4" xfId="832"/>
    <cellStyle name="?鹎%U龡&amp;H齲_x0001_C铣_x0014__x0007__x0001__x0001_ 2 2 7 3" xfId="833"/>
    <cellStyle name="20% - 强调文字颜色 1 2 2 3 2" xfId="834"/>
    <cellStyle name="?鹎%U龡&amp;H齲_x0001_C铣_x0014__x0007__x0001__x0001_ 2 2 7 3 2" xfId="835"/>
    <cellStyle name="20% - 强调文字颜色 1 2 2 4" xfId="836"/>
    <cellStyle name="常规 2 2 2 2_2015财政决算公开" xfId="837"/>
    <cellStyle name="?鹎%U龡&amp;H齲_x0001_C铣_x0014__x0007__x0001__x0001_ 2 4 10" xfId="838"/>
    <cellStyle name="?鹎%U龡&amp;H齲_x0001_C铣_x0014__x0007__x0001__x0001_ 2 2 7 4" xfId="839"/>
    <cellStyle name="表标题 2 3 2" xfId="840"/>
    <cellStyle name="注释 2 4 3" xfId="841"/>
    <cellStyle name="20% - 强调文字颜色 3 5_2015财政决算公开" xfId="842"/>
    <cellStyle name="常规 2 3 2 3 5" xfId="843"/>
    <cellStyle name="?鹎%U龡&amp;H齲_x0001_C铣_x0014__x0007__x0001__x0001_ 2 4 4 4 2" xfId="844"/>
    <cellStyle name="?鹎%U龡&amp;H齲_x0001_C铣_x0014__x0007__x0001__x0001_ 2 2 7 5" xfId="845"/>
    <cellStyle name="20% - 强调文字颜色 1 2 2_2015财政决算公开" xfId="846"/>
    <cellStyle name="20% - 强调文字颜色 6 3 2" xfId="847"/>
    <cellStyle name="常规 14 7" xfId="848"/>
    <cellStyle name="解释性文本 3 2 2 2" xfId="849"/>
    <cellStyle name="60% - 强调文字颜色 6 2 5 2" xfId="850"/>
    <cellStyle name="?鹎%U龡&amp;H齲_x0001_C铣_x0014__x0007__x0001__x0001_ 2 2 7_2015财政决算公开" xfId="851"/>
    <cellStyle name="?鹎%U龡&amp;H齲_x0001_C铣_x0014__x0007__x0001__x0001_ 2 3" xfId="852"/>
    <cellStyle name="60% - 强调文字颜色 2 7 2" xfId="853"/>
    <cellStyle name="20% - 强调文字颜色 1 2 4" xfId="854"/>
    <cellStyle name="常规 11 6" xfId="855"/>
    <cellStyle name="货币 2 3 3 4" xfId="856"/>
    <cellStyle name="?鹎%U龡&amp;H齲_x0001_C铣_x0014__x0007__x0001__x0001_ 2 2 9" xfId="857"/>
    <cellStyle name="?鹎%U龡&amp;H齲_x0001_C铣_x0014__x0007__x0001__x0001_ 4 10" xfId="858"/>
    <cellStyle name="40% - 强调文字颜色 2 2_2015财政决算公开" xfId="859"/>
    <cellStyle name="?鹎%U龡&amp;H齲_x0001_C铣_x0014__x0007__x0001__x0001_ 3 2 3 3 3" xfId="860"/>
    <cellStyle name="?鹎%U龡&amp;H齲_x0001_C铣_x0014__x0007__x0001__x0001_ 3 3 5 3" xfId="861"/>
    <cellStyle name="常规 28 3" xfId="862"/>
    <cellStyle name="常规 33 3" xfId="863"/>
    <cellStyle name="货币 3 2 8" xfId="864"/>
    <cellStyle name="?鹎%U龡&amp;H齲_x0001_C铣_x0014__x0007__x0001__x0001_ 2 2_2015财政决算公开" xfId="865"/>
    <cellStyle name="千位分隔 3 5 3 3" xfId="866"/>
    <cellStyle name="40% - 强调文字颜色 4 5 2_2015财政决算公开" xfId="867"/>
    <cellStyle name="?鹎%U龡&amp;H齲_x0001_C铣_x0014__x0007__x0001__x0001_ 2 3 2 2" xfId="868"/>
    <cellStyle name="40% - 着色 6" xfId="869"/>
    <cellStyle name="常规 2 2 2 2 4_2015财政决算公开" xfId="870"/>
    <cellStyle name="?鹎%U龡&amp;H齲_x0001_C铣_x0014__x0007__x0001__x0001_ 2 3 2 2 2" xfId="871"/>
    <cellStyle name="常规 6 3 3" xfId="872"/>
    <cellStyle name="40% - 着色 6 2" xfId="873"/>
    <cellStyle name="?鹎%U龡&amp;H齲_x0001_C铣_x0014__x0007__x0001__x0001_ 2 3 2 2 2 2" xfId="874"/>
    <cellStyle name="?鹎%U龡&amp;H齲_x0001_C铣_x0014__x0007__x0001__x0001_ 3 2 5 3 2" xfId="875"/>
    <cellStyle name="?鹎%U龡&amp;H齲_x0001_C铣_x0014__x0007__x0001__x0001_ 3 2 2 3 3 2" xfId="876"/>
    <cellStyle name="常规 47 3" xfId="877"/>
    <cellStyle name="?鹎%U龡&amp;H齲_x0001_C铣_x0014__x0007__x0001__x0001_ 2 3 2 2_2015财政决算公开" xfId="878"/>
    <cellStyle name="?鹎%U龡&amp;H齲_x0001_C铣_x0014__x0007__x0001__x0001_ 2 3 2 3" xfId="879"/>
    <cellStyle name="20% - 强调文字颜色 5 4 2 3" xfId="880"/>
    <cellStyle name="强调文字颜色 2 2 3 3" xfId="881"/>
    <cellStyle name="?鹎%U龡&amp;H齲_x0001_C铣_x0014__x0007__x0001__x0001_ 3 7 2" xfId="882"/>
    <cellStyle name="20% - 强调文字颜色 2 4" xfId="883"/>
    <cellStyle name="40% - 强调文字颜色 3 7 2" xfId="884"/>
    <cellStyle name="20% - 强调文字颜色 5 2 3 2 2" xfId="885"/>
    <cellStyle name="?鹎%U龡&amp;H齲_x0001_C铣_x0014__x0007__x0001__x0001_ 2 3 2 3_2015财政决算公开" xfId="886"/>
    <cellStyle name="强调文字颜色 3 2 2 2" xfId="887"/>
    <cellStyle name="?鹎%U龡&amp;H齲_x0001_C铣_x0014__x0007__x0001__x0001_ 2 3 2 4" xfId="888"/>
    <cellStyle name="货币 4 3 2 3" xfId="889"/>
    <cellStyle name="强调文字颜色 3 2 2 2 2" xfId="890"/>
    <cellStyle name="?鹎%U龡&amp;H齲_x0001_C铣_x0014__x0007__x0001__x0001_ 2 3 2 4 2" xfId="891"/>
    <cellStyle name="常规 8 3 3" xfId="892"/>
    <cellStyle name="?鹎%U龡&amp;H齲_x0001_C铣_x0014__x0007__x0001__x0001_ 2 3 4_2015财政决算公开" xfId="893"/>
    <cellStyle name="强调文字颜色 3 2 2 2 2 2" xfId="894"/>
    <cellStyle name="?鹎%U龡&amp;H齲_x0001_C铣_x0014__x0007__x0001__x0001_ 2 3 2 4 2 2" xfId="895"/>
    <cellStyle name="?鹎%U龡&amp;H齲_x0001_C铣_x0014__x0007__x0001__x0001_ 3 4 4 4 2" xfId="896"/>
    <cellStyle name="40% - 着色 4" xfId="897"/>
    <cellStyle name="?鹎%U龡&amp;H齲_x0001_C铣_x0014__x0007__x0001__x0001_ 3 2 2 2 2 4 2" xfId="898"/>
    <cellStyle name="20% - 强调文字颜色 5 2 4" xfId="899"/>
    <cellStyle name="?鹎%U龡&amp;H齲_x0001_C铣_x0014__x0007__x0001__x0001_ 2 3 2 4_2015财政决算公开" xfId="900"/>
    <cellStyle name="强调文字颜色 3 2 2 3" xfId="901"/>
    <cellStyle name="?鹎%U龡&amp;H齲_x0001_C铣_x0014__x0007__x0001__x0001_ 2 3 2 5" xfId="902"/>
    <cellStyle name="货币 4 3 3 3" xfId="903"/>
    <cellStyle name="强调文字颜色 3 2 2 3 2" xfId="904"/>
    <cellStyle name="?鹎%U龡&amp;H齲_x0001_C铣_x0014__x0007__x0001__x0001_ 2 3 2 5 2" xfId="905"/>
    <cellStyle name="40% - 强调文字颜色 2 5 2 2 2" xfId="906"/>
    <cellStyle name="强调文字颜色 3 2 2 4" xfId="907"/>
    <cellStyle name="?鹎%U龡&amp;H齲_x0001_C铣_x0014__x0007__x0001__x0001_ 2 3 2 6" xfId="908"/>
    <cellStyle name="货币 4 3 4 3" xfId="909"/>
    <cellStyle name="?鹎%U龡&amp;H齲_x0001_C铣_x0014__x0007__x0001__x0001_ 2 3 2 6 2" xfId="910"/>
    <cellStyle name="40% - 强调文字颜色 6 3 5" xfId="911"/>
    <cellStyle name="货币 2 2 6 3" xfId="912"/>
    <cellStyle name="小数 4 2" xfId="913"/>
    <cellStyle name="检查单元格 6 2" xfId="914"/>
    <cellStyle name="20% - 强调文字颜色 2 2 2_2015财政决算公开" xfId="915"/>
    <cellStyle name="常规 2 5 2 2 2" xfId="916"/>
    <cellStyle name="货币 4 9" xfId="917"/>
    <cellStyle name="?鹎%U龡&amp;H齲_x0001_C铣_x0014__x0007__x0001__x0001_ 3 2 2 5_2015财政决算公开" xfId="918"/>
    <cellStyle name="?鹎%U龡&amp;H齲_x0001_C铣_x0014__x0007__x0001__x0001_ 3 2 7_2015财政决算公开" xfId="919"/>
    <cellStyle name="常规 50 4" xfId="920"/>
    <cellStyle name="强调文字颜色 4 2 2 2 2" xfId="921"/>
    <cellStyle name="?鹎%U龡&amp;H齲_x0001_C铣_x0014__x0007__x0001__x0001_ 3 3 2 4 2" xfId="922"/>
    <cellStyle name="?鹎%U龡&amp;H齲_x0001_C铣_x0014__x0007__x0001__x0001_ 2 3 2 7" xfId="923"/>
    <cellStyle name="千位分隔 9 2" xfId="924"/>
    <cellStyle name="?鹎%U龡&amp;H齲_x0001_C铣_x0014__x0007__x0001__x0001_ 4 2 6 2" xfId="925"/>
    <cellStyle name="差 3 2" xfId="926"/>
    <cellStyle name="解释性文本 6 2" xfId="927"/>
    <cellStyle name="20% - 强调文字颜色 3 2 3_2015财政决算公开" xfId="928"/>
    <cellStyle name="强调文字颜色 4 2 2 2 2 2" xfId="929"/>
    <cellStyle name="?鹎%U龡&amp;H齲_x0001_C铣_x0014__x0007__x0001__x0001_ 3 3 2 4 2 2" xfId="930"/>
    <cellStyle name="?鹎%U龡&amp;H齲_x0001_C铣_x0014__x0007__x0001__x0001_ 2 3 2 7 2" xfId="931"/>
    <cellStyle name="?鹎%U龡&amp;H齲_x0001_C铣_x0014__x0007__x0001__x0001_ 2 3 3" xfId="932"/>
    <cellStyle name="?鹎%U龡&amp;H齲_x0001_C铣_x0014__x0007__x0001__x0001_ 2 3 3 2" xfId="933"/>
    <cellStyle name="?鹎%U龡&amp;H齲_x0001_C铣_x0014__x0007__x0001__x0001_ 2 3 3 3" xfId="934"/>
    <cellStyle name="?鹎%U龡&amp;H齲_x0001_C铣_x0014__x0007__x0001__x0001_ 2 3 3 3 2" xfId="935"/>
    <cellStyle name="20% - 强调文字颜色 6 4 2 2 2" xfId="936"/>
    <cellStyle name="强调文字颜色 3 2 3 2 2" xfId="937"/>
    <cellStyle name="?鹎%U龡&amp;H齲_x0001_C铣_x0014__x0007__x0001__x0001_ 2 3 3 4 2" xfId="938"/>
    <cellStyle name="60% - 着色 4 2" xfId="939"/>
    <cellStyle name="20% - 强调文字颜色 6 4 2 3" xfId="940"/>
    <cellStyle name="标题 1 2 2" xfId="941"/>
    <cellStyle name="强调文字颜色 3 2 3 3" xfId="942"/>
    <cellStyle name="?鹎%U龡&amp;H齲_x0001_C铣_x0014__x0007__x0001__x0001_ 2 3 3 5" xfId="943"/>
    <cellStyle name="后继超级链接 3 2" xfId="944"/>
    <cellStyle name="?鹎%U龡&amp;H齲_x0001_C铣_x0014__x0007__x0001__x0001_ 3 2 5" xfId="945"/>
    <cellStyle name="?鹎%U龡&amp;H齲_x0001_C铣_x0014__x0007__x0001__x0001_ 3 2 2 3" xfId="946"/>
    <cellStyle name="?鹎%U龡&amp;H齲_x0001_C铣_x0014__x0007__x0001__x0001_ 2 3 3_2015财政决算公开" xfId="947"/>
    <cellStyle name="?鹎%U龡&amp;H齲_x0001_C铣_x0014__x0007__x0001__x0001_ 2 3 4" xfId="948"/>
    <cellStyle name="40% - 强调文字颜色 6 5_2015财政决算公开" xfId="949"/>
    <cellStyle name="?鹎%U龡&amp;H齲_x0001_C铣_x0014__x0007__x0001__x0001_ 2 3 4 2" xfId="950"/>
    <cellStyle name="?鹎%U龡&amp;H齲_x0001_C铣_x0014__x0007__x0001__x0001_ 2 3_2015财政决算公开" xfId="951"/>
    <cellStyle name="60% - 强调文字颜色 2 2 2 2 3" xfId="952"/>
    <cellStyle name="?鹎%U龡&amp;H齲_x0001_C铣_x0014__x0007__x0001__x0001_ 2 3 4 2 2" xfId="953"/>
    <cellStyle name="40% - 强调文字颜色 4 2 2 2_2015财政决算公开" xfId="954"/>
    <cellStyle name="?鹎%U龡&amp;H齲_x0001_C铣_x0014__x0007__x0001__x0001_ 2 3 4 3" xfId="955"/>
    <cellStyle name="20% - 强调文字颜色 6 4 3 2" xfId="956"/>
    <cellStyle name="强调文字颜色 3 2 4 2" xfId="957"/>
    <cellStyle name="?鹎%U龡&amp;H齲_x0001_C铣_x0014__x0007__x0001__x0001_ 2 3 4 4" xfId="958"/>
    <cellStyle name="货币 4 5 2 3" xfId="959"/>
    <cellStyle name="常规 2 2 2 3 5" xfId="960"/>
    <cellStyle name="强调文字颜色 3 2 4 2 2" xfId="961"/>
    <cellStyle name="?鹎%U龡&amp;H齲_x0001_C铣_x0014__x0007__x0001__x0001_ 2 3 4 4 2" xfId="962"/>
    <cellStyle name="标题 1 3 2" xfId="963"/>
    <cellStyle name="强调文字颜色 3 2 4 3" xfId="964"/>
    <cellStyle name="?鹎%U龡&amp;H齲_x0001_C铣_x0014__x0007__x0001__x0001_ 2 3 4 5" xfId="965"/>
    <cellStyle name="常规 12 2" xfId="966"/>
    <cellStyle name="好 4 2 2" xfId="967"/>
    <cellStyle name="?鹎%U龡&amp;H齲_x0001_C铣_x0014__x0007__x0001__x0001_ 2 3 5" xfId="968"/>
    <cellStyle name="常规 12 2 2 2" xfId="969"/>
    <cellStyle name="60% - 强调文字颜色 3 2 4 3" xfId="970"/>
    <cellStyle name="60% - 强调文字颜色 2 2 3 2 3" xfId="971"/>
    <cellStyle name="?鹎%U龡&amp;H齲_x0001_C铣_x0014__x0007__x0001__x0001_ 2 3 5 2 2" xfId="972"/>
    <cellStyle name="60% - 强调文字颜色 2 2" xfId="973"/>
    <cellStyle name="60% - 强调文字颜色 3 2" xfId="974"/>
    <cellStyle name="常规 12 2 3 2" xfId="975"/>
    <cellStyle name="常规 2 2 3 2 5" xfId="976"/>
    <cellStyle name="千位分隔 2 2 8" xfId="977"/>
    <cellStyle name="?鹎%U龡&amp;H齲_x0001_C铣_x0014__x0007__x0001__x0001_ 2 3 5 3 2" xfId="978"/>
    <cellStyle name="60% - 强调文字颜色 1 5 2 2" xfId="979"/>
    <cellStyle name="20% - 强调文字颜色 5 6 3" xfId="980"/>
    <cellStyle name="常规 12 2_2015财政决算公开" xfId="981"/>
    <cellStyle name="?鹎%U龡&amp;H齲_x0001_C铣_x0014__x0007__x0001__x0001_ 2 3 5_2015财政决算公开" xfId="982"/>
    <cellStyle name="常规 12 3" xfId="983"/>
    <cellStyle name="好 4 2 3" xfId="984"/>
    <cellStyle name="?鹎%U龡&amp;H齲_x0001_C铣_x0014__x0007__x0001__x0001_ 2 3 6" xfId="985"/>
    <cellStyle name="常规 12 3 2" xfId="986"/>
    <cellStyle name="?鹎%U龡&amp;H齲_x0001_C铣_x0014__x0007__x0001__x0001_ 2 3 6 2" xfId="987"/>
    <cellStyle name="常规 12 3 2 2" xfId="988"/>
    <cellStyle name="?鹎%U龡&amp;H齲_x0001_C铣_x0014__x0007__x0001__x0001_ 2 3 6 2 2" xfId="989"/>
    <cellStyle name="60% - 强调文字颜色 3 5 2 2" xfId="990"/>
    <cellStyle name="霓付_laroux" xfId="991"/>
    <cellStyle name="常规 12 3 3" xfId="992"/>
    <cellStyle name="?鹎%U龡&amp;H齲_x0001_C铣_x0014__x0007__x0001__x0001_ 2 3 6 3" xfId="993"/>
    <cellStyle name="60% - 强调文字颜色 3 5 2 2 2" xfId="994"/>
    <cellStyle name="超级链接" xfId="995"/>
    <cellStyle name="千位分隔 3 2 8" xfId="996"/>
    <cellStyle name="?鹎%U龡&amp;H齲_x0001_C铣_x0014__x0007__x0001__x0001_ 2 3 6 3 2" xfId="997"/>
    <cellStyle name="常规 2 3 10" xfId="998"/>
    <cellStyle name="60% - 强调文字颜色 3 5 2 3" xfId="999"/>
    <cellStyle name="千位分隔 3 2 2 3 2" xfId="1000"/>
    <cellStyle name="?鹎%U龡&amp;H齲_x0001_C铣_x0014__x0007__x0001__x0001_ 2 3 6 4" xfId="1001"/>
    <cellStyle name="表标题 3 2 2" xfId="1002"/>
    <cellStyle name="注释 3 3 2 2" xfId="1003"/>
    <cellStyle name="40% - 强调文字颜色 1 4 4" xfId="1004"/>
    <cellStyle name="常规 13 2_2015财政决算公开" xfId="1005"/>
    <cellStyle name="?鹎%U龡&amp;H齲_x0001_C铣_x0014__x0007__x0001__x0001_ 2 4 5_2015财政决算公开" xfId="1006"/>
    <cellStyle name="?鹎%U龡&amp;H齲_x0001_C铣_x0014__x0007__x0001__x0001_ 2 3 6 4 2" xfId="1007"/>
    <cellStyle name="强调文字颜色 2 2 2 2 2" xfId="1008"/>
    <cellStyle name="20% - 强调文字颜色 1 3 2" xfId="1009"/>
    <cellStyle name="常规 12 4" xfId="1010"/>
    <cellStyle name="货币 2 3 4 2" xfId="1011"/>
    <cellStyle name="链接单元格 3 3 2" xfId="1012"/>
    <cellStyle name="?鹎%U龡&amp;H齲_x0001_C铣_x0014__x0007__x0001__x0001_ 2 3 7" xfId="1013"/>
    <cellStyle name="强调文字颜色 2 2 2 2 2 2" xfId="1014"/>
    <cellStyle name="20% - 强调文字颜色 1 3 2 2" xfId="1015"/>
    <cellStyle name="常规 12 4 2" xfId="1016"/>
    <cellStyle name="货币 2 3 4 2 2" xfId="1017"/>
    <cellStyle name="?鹎%U龡&amp;H齲_x0001_C铣_x0014__x0007__x0001__x0001_ 2 3 7 2" xfId="1018"/>
    <cellStyle name="?鹎%U龡&amp;H齲_x0001_C铣_x0014__x0007__x0001__x0001_ 3 2" xfId="1019"/>
    <cellStyle name="?鹎%U龡&amp;H齲_x0001_C铣_x0014__x0007__x0001__x0001_ 3 3 3 2 2" xfId="1020"/>
    <cellStyle name="?鹎%U龡&amp;H齲_x0001_C铣_x0014__x0007__x0001__x0001_ 4 3 4 2" xfId="1021"/>
    <cellStyle name="强调文字颜色 2 2 2 2 3" xfId="1022"/>
    <cellStyle name="20% - 强调文字颜色 1 3 3" xfId="1023"/>
    <cellStyle name="常规 12 5" xfId="1024"/>
    <cellStyle name="货币 2 3 4 3" xfId="1025"/>
    <cellStyle name="?鹎%U龡&amp;H齲_x0001_C铣_x0014__x0007__x0001__x0001_ 2 3 8" xfId="1026"/>
    <cellStyle name="40% - 强调文字颜色 6 4 2 3" xfId="1027"/>
    <cellStyle name="60% - 强调文字颜色 4 2 2 2 3" xfId="1028"/>
    <cellStyle name="?鹎%U龡&amp;H齲_x0001_C铣_x0014__x0007__x0001__x0001_ 3 2 2" xfId="1029"/>
    <cellStyle name="20% - 强调文字颜色 1 3 3 2" xfId="1030"/>
    <cellStyle name="常规 12 5 2" xfId="1031"/>
    <cellStyle name="货币 2 3 4 3 2" xfId="1032"/>
    <cellStyle name="?鹎%U龡&amp;H齲_x0001_C铣_x0014__x0007__x0001__x0001_ 2 3 8 2" xfId="1033"/>
    <cellStyle name="20% - 强调文字颜色 1 3 4" xfId="1034"/>
    <cellStyle name="常规 12 6" xfId="1035"/>
    <cellStyle name="货币 2 3 4 4" xfId="1036"/>
    <cellStyle name="?鹎%U龡&amp;H齲_x0001_C铣_x0014__x0007__x0001__x0001_ 2 3 9" xfId="1037"/>
    <cellStyle name="20% - 强调文字颜色 1 3 4 2" xfId="1038"/>
    <cellStyle name="货币 2 3 4 4 2" xfId="1039"/>
    <cellStyle name="?鹎%U龡&amp;H齲_x0001_C铣_x0014__x0007__x0001__x0001_ 2 3 9 2" xfId="1040"/>
    <cellStyle name="?鹎%U龡&amp;H齲_x0001_C铣_x0014__x0007__x0001__x0001_ 2 4 2" xfId="1041"/>
    <cellStyle name="?鹎%U龡&amp;H齲_x0001_C铣_x0014__x0007__x0001__x0001_ 2 5 3 2" xfId="1042"/>
    <cellStyle name="差 2 3 2 2" xfId="1043"/>
    <cellStyle name="好 2" xfId="1044"/>
    <cellStyle name="强调文字颜色 2 2 2 4" xfId="1045"/>
    <cellStyle name="40% - 强调文字颜色 4 2 4_2015财政决算公开" xfId="1046"/>
    <cellStyle name="?鹎%U龡&amp;H齲_x0001_C铣_x0014__x0007__x0001__x0001_ 3 6 3" xfId="1047"/>
    <cellStyle name="20% - 强调文字颜色 1 5" xfId="1048"/>
    <cellStyle name="差 3 4 2" xfId="1049"/>
    <cellStyle name="40% - 强调文字颜色 3 3 2 2_2015财政决算公开" xfId="1050"/>
    <cellStyle name="40% - 强调文字颜色 2 4 2 2 2" xfId="1051"/>
    <cellStyle name="40% - 强调文字颜色 3 6 3" xfId="1052"/>
    <cellStyle name="?鹎%U龡&amp;H齲_x0001_C铣_x0014__x0007__x0001__x0001_ 3 3 2 2_2015财政决算公开" xfId="1053"/>
    <cellStyle name="?鹎%U龡&amp;H齲_x0001_C铣_x0014__x0007__x0001__x0001_ 2 4 2 2 2" xfId="1054"/>
    <cellStyle name="?鹎%U龡&amp;H齲_x0001_C铣_x0014__x0007__x0001__x0001_ 4 2 4_2015财政决算公开" xfId="1055"/>
    <cellStyle name="货币 2 3 6" xfId="1056"/>
    <cellStyle name="强调文字颜色 3 3 2 4" xfId="1057"/>
    <cellStyle name="?鹎%U龡&amp;H齲_x0001_C铣_x0014__x0007__x0001__x0001_ 2 4 2 6" xfId="1058"/>
    <cellStyle name="?鹎%U龡&amp;H齲_x0001_C铣_x0014__x0007__x0001__x0001_ 3 6 3 2" xfId="1059"/>
    <cellStyle name="20% - 强调文字颜色 1 5 2" xfId="1060"/>
    <cellStyle name="?鹎%U龡&amp;H齲_x0001_C铣_x0014__x0007__x0001__x0001_ 2 4 2 2 2 2" xfId="1061"/>
    <cellStyle name="?鹎%U龡&amp;H齲_x0001_C铣_x0014__x0007__x0001__x0001_ 3 2 6 2" xfId="1062"/>
    <cellStyle name="?鹎%U龡&amp;H齲_x0001_C铣_x0014__x0007__x0001__x0001_ 3 6 4" xfId="1063"/>
    <cellStyle name="20% - 强调文字颜色 1 6" xfId="1064"/>
    <cellStyle name="?鹎%U龡&amp;H齲_x0001_C铣_x0014__x0007__x0001__x0001_ 3 2 2 4 2" xfId="1065"/>
    <cellStyle name="?鹎%U龡&amp;H齲_x0001_C铣_x0014__x0007__x0001__x0001_ 2 4 2 2 3" xfId="1066"/>
    <cellStyle name="?鹎%U龡&amp;H齲_x0001_C铣_x0014__x0007__x0001__x0001_ 3 2 6 2 2" xfId="1067"/>
    <cellStyle name="20% - 强调文字颜色 1 6 2" xfId="1068"/>
    <cellStyle name="?鹎%U龡&amp;H齲_x0001_C铣_x0014__x0007__x0001__x0001_ 3 2 2 4 2 2" xfId="1069"/>
    <cellStyle name="常规 15 4" xfId="1070"/>
    <cellStyle name="货币 2 3 7 2" xfId="1071"/>
    <cellStyle name="60% - 强调文字颜色 4 3 2 4" xfId="1072"/>
    <cellStyle name="?鹎%U龡&amp;H齲_x0001_C铣_x0014__x0007__x0001__x0001_ 2 4 2 2 3 2" xfId="1073"/>
    <cellStyle name="60% - 强调文字颜色 4 4 2 2" xfId="1074"/>
    <cellStyle name="20% - 强调文字颜色 1 7" xfId="1075"/>
    <cellStyle name="?鹎%U龡&amp;H齲_x0001_C铣_x0014__x0007__x0001__x0001_ 3 2 2 4 3" xfId="1076"/>
    <cellStyle name="?鹎%U龡&amp;H齲_x0001_C铣_x0014__x0007__x0001__x0001_ 3 2 6 3" xfId="1077"/>
    <cellStyle name="货币 3 2 3 3 2" xfId="1078"/>
    <cellStyle name="?鹎%U龡&amp;H齲_x0001_C铣_x0014__x0007__x0001__x0001_ 2 4 2 2 4" xfId="1079"/>
    <cellStyle name="60% - 强调文字颜色 4 4 2 2 2" xfId="1080"/>
    <cellStyle name="20% - 强调文字颜色 1 7 2" xfId="1081"/>
    <cellStyle name="?鹎%U龡&amp;H齲_x0001_C铣_x0014__x0007__x0001__x0001_ 3 2 2 4 3 2" xfId="1082"/>
    <cellStyle name="?鹎%U龡&amp;H齲_x0001_C铣_x0014__x0007__x0001__x0001_ 3 2 6 3 2" xfId="1083"/>
    <cellStyle name="?鹎%U龡&amp;H齲_x0001_C铣_x0014__x0007__x0001__x0001_ 2 4 2 2 4 2" xfId="1084"/>
    <cellStyle name="?鹎%U龡&amp;H齲_x0001_C铣_x0014__x0007__x0001__x0001_ 2 5 4" xfId="1085"/>
    <cellStyle name="差 2 3 3" xfId="1086"/>
    <cellStyle name="?鹎%U龡&amp;H齲_x0001_C铣_x0014__x0007__x0001__x0001_ 2 4 2 3" xfId="1087"/>
    <cellStyle name="千位分隔 4 6 4" xfId="1088"/>
    <cellStyle name="?鹎%U龡&amp;H齲_x0001_C铣_x0014__x0007__x0001__x0001_ 3 2 2 2 4 2 2" xfId="1089"/>
    <cellStyle name="20% - 强调文字颜色 2 2 7" xfId="1090"/>
    <cellStyle name="?鹎%U龡&amp;H齲_x0001_C铣_x0014__x0007__x0001__x0001_ 3 4 6 2 2" xfId="1091"/>
    <cellStyle name="常规 2 4 2 8" xfId="1092"/>
    <cellStyle name="?鹎%U龡&amp;H齲_x0001_C铣_x0014__x0007__x0001__x0001_ 2 4 2 3_2015财政决算公开" xfId="1093"/>
    <cellStyle name="强调文字颜色 3 3 2 2" xfId="1094"/>
    <cellStyle name="?鹎%U龡&amp;H齲_x0001_C铣_x0014__x0007__x0001__x0001_ 2 4 2 4" xfId="1095"/>
    <cellStyle name="强调文字颜色 3 3 2 2 2" xfId="1096"/>
    <cellStyle name="?鹎%U龡&amp;H齲_x0001_C铣_x0014__x0007__x0001__x0001_ 2 4 2 4 2" xfId="1097"/>
    <cellStyle name="强调文字颜色 3 3 2 2 2 2" xfId="1098"/>
    <cellStyle name="?鹎%U龡&amp;H齲_x0001_C铣_x0014__x0007__x0001__x0001_ 2 4 2 4 2 2" xfId="1099"/>
    <cellStyle name="强调文字颜色 3 3 2 2 3" xfId="1100"/>
    <cellStyle name="?鹎%U龡&amp;H齲_x0001_C铣_x0014__x0007__x0001__x0001_ 2 4 2 4 3" xfId="1101"/>
    <cellStyle name="百分比 2 2 2 2 2" xfId="1102"/>
    <cellStyle name="20% - 强调文字颜色 2 2 3 2" xfId="1103"/>
    <cellStyle name="?鹎%U龡&amp;H齲_x0001_C铣_x0014__x0007__x0001__x0001_ 3 2 2 6 2" xfId="1104"/>
    <cellStyle name="常规 3 2 9" xfId="1105"/>
    <cellStyle name="20% - 强调文字颜色 3 6" xfId="1106"/>
    <cellStyle name="?鹎%U龡&amp;H齲_x0001_C铣_x0014__x0007__x0001__x0001_ 3 2 8 2" xfId="1107"/>
    <cellStyle name="20% - 强调文字颜色 2 2 3 2 2" xfId="1108"/>
    <cellStyle name="输入 8" xfId="1109"/>
    <cellStyle name="?鹎%U龡&amp;H齲_x0001_C铣_x0014__x0007__x0001__x0001_ 3 2 3 4 5" xfId="1110"/>
    <cellStyle name="千位分隔 11" xfId="1111"/>
    <cellStyle name="?鹎%U龡&amp;H齲_x0001_C铣_x0014__x0007__x0001__x0001_ 2 4 2 4 3 2" xfId="1112"/>
    <cellStyle name="?鹎%U龡&amp;H齲_x0001_C铣_x0014__x0007__x0001__x0001_ 3 3 6 5" xfId="1113"/>
    <cellStyle name="百分比 2 2 2 2 2 2" xfId="1114"/>
    <cellStyle name="?鹎%U龡&amp;H齲_x0001_C铣_x0014__x0007__x0001__x0001_ 3 2 2 6 2 2" xfId="1115"/>
    <cellStyle name="20% - 强调文字颜色 3 6 2" xfId="1116"/>
    <cellStyle name="警告文本 2 2" xfId="1117"/>
    <cellStyle name="?鹎%U龡&amp;H齲_x0001_C铣_x0014__x0007__x0001__x0001_ 2 4 2 4 4" xfId="1118"/>
    <cellStyle name="百分比 2 2 2 2 3" xfId="1119"/>
    <cellStyle name="常规 4 2 2 3 2 2" xfId="1120"/>
    <cellStyle name="20% - 强调文字颜色 2 2 3 3" xfId="1121"/>
    <cellStyle name="注释 5 2 2" xfId="1122"/>
    <cellStyle name="?鹎%U龡&amp;H齲_x0001_C铣_x0014__x0007__x0001__x0001_ 3 2 2 6 3" xfId="1123"/>
    <cellStyle name="常规 72 2" xfId="1124"/>
    <cellStyle name="检查单元格 2 3 3 2" xfId="1125"/>
    <cellStyle name="20% - 强调文字颜色 3 7" xfId="1126"/>
    <cellStyle name="汇总 2 2 3" xfId="1127"/>
    <cellStyle name="警告文本 2 2 2" xfId="1128"/>
    <cellStyle name="?鹎%U龡&amp;H齲_x0001_C铣_x0014__x0007__x0001__x0001_ 2 4 2 4 4 2" xfId="1129"/>
    <cellStyle name="20% - 强调文字颜色 2 2 3 3 2" xfId="1130"/>
    <cellStyle name="20% - 强调文字颜色 5 2 3_2015财政决算公开" xfId="1131"/>
    <cellStyle name="注释 5 2 2 2" xfId="1132"/>
    <cellStyle name="?鹎%U龡&amp;H齲_x0001_C铣_x0014__x0007__x0001__x0001_ 3 2 2 6 3 2" xfId="1133"/>
    <cellStyle name="20% - 强调文字颜色 3 7 2" xfId="1134"/>
    <cellStyle name="强调文字颜色 4 3 2 3" xfId="1135"/>
    <cellStyle name="?鹎%U龡&amp;H齲_x0001_C铣_x0014__x0007__x0001__x0001_ 2 4 2 4_2015财政决算公开" xfId="1136"/>
    <cellStyle name="?鹎%U龡&amp;H齲_x0001_C铣_x0014__x0007__x0001__x0001_ 3 4 2 5" xfId="1137"/>
    <cellStyle name="强调文字颜色 3 3 2 3" xfId="1138"/>
    <cellStyle name="?鹎%U龡&amp;H齲_x0001_C铣_x0014__x0007__x0001__x0001_ 2 4 2 5" xfId="1139"/>
    <cellStyle name="?鹎%U龡&amp;H齲_x0001_C铣_x0014__x0007__x0001__x0001_ 2 4 2 6 2" xfId="1140"/>
    <cellStyle name="强调文字颜色 4 2 3 2 2" xfId="1141"/>
    <cellStyle name="?鹎%U龡&amp;H齲_x0001_C铣_x0014__x0007__x0001__x0001_ 3 3 3 4 2" xfId="1142"/>
    <cellStyle name="?鹎%U龡&amp;H齲_x0001_C铣_x0014__x0007__x0001__x0001_ 5 2" xfId="1143"/>
    <cellStyle name="?鹎%U龡&amp;H齲_x0001_C铣_x0014__x0007__x0001__x0001_ 2 4 2 7" xfId="1144"/>
    <cellStyle name="强调文字颜色 4 2 3 2 2 2" xfId="1145"/>
    <cellStyle name="?鹎%U龡&amp;H齲_x0001_C铣_x0014__x0007__x0001__x0001_ 5 2 2" xfId="1146"/>
    <cellStyle name="?鹎%U龡&amp;H齲_x0001_C铣_x0014__x0007__x0001__x0001_ 2 4 2 7 2" xfId="1147"/>
    <cellStyle name="注释 3 2 2 3" xfId="1148"/>
    <cellStyle name="20% - 强调文字颜色 3 2_2015财政决算公开" xfId="1149"/>
    <cellStyle name="?鹎%U龡&amp;H齲_x0001_C铣_x0014__x0007__x0001__x0001_ 2 4 2_2015财政决算公开" xfId="1150"/>
    <cellStyle name="?鹎%U龡&amp;H齲_x0001_C铣_x0014__x0007__x0001__x0001_ 2 4 3" xfId="1151"/>
    <cellStyle name="差 2 2 2" xfId="1152"/>
    <cellStyle name="千位分隔 3 6 4 3" xfId="1153"/>
    <cellStyle name="?鹎%U龡&amp;H齲_x0001_C铣_x0014__x0007__x0001__x0001_ 2 4 3 2" xfId="1154"/>
    <cellStyle name="差 2 2 2 2" xfId="1155"/>
    <cellStyle name="强调文字颜色 2 3 2 4" xfId="1156"/>
    <cellStyle name="?鹎%U龡&amp;H齲_x0001_C铣_x0014__x0007__x0001__x0001_ 4 6 3" xfId="1157"/>
    <cellStyle name="?鹎%U龡&amp;H齲_x0001_C铣_x0014__x0007__x0001__x0001_ 2 4 3 2 2" xfId="1158"/>
    <cellStyle name="差 2 2 2 2 2" xfId="1159"/>
    <cellStyle name="40% - 强调文字颜色 4 6 3" xfId="1160"/>
    <cellStyle name="?鹎%U龡&amp;H齲_x0001_C铣_x0014__x0007__x0001__x0001_ 2 4 3 3" xfId="1161"/>
    <cellStyle name="差 2 2 2 3" xfId="1162"/>
    <cellStyle name="?鹎%U龡&amp;H齲_x0001_C铣_x0014__x0007__x0001__x0001_ 2 4 3 3 2" xfId="1163"/>
    <cellStyle name="强调文字颜色 3 3 3 2" xfId="1164"/>
    <cellStyle name="40% - 强调文字颜色 5 2 2 2 2" xfId="1165"/>
    <cellStyle name="?鹎%U龡&amp;H齲_x0001_C铣_x0014__x0007__x0001__x0001_ 2 4 3 4" xfId="1166"/>
    <cellStyle name="20% - 强调文字颜色 6 5 2 2" xfId="1167"/>
    <cellStyle name="强调文字颜色 3 3 3 2 2" xfId="1168"/>
    <cellStyle name="40% - 强调文字颜色 5 2 2 2 2 2" xfId="1169"/>
    <cellStyle name="?鹎%U龡&amp;H齲_x0001_C铣_x0014__x0007__x0001__x0001_ 2 4 3 4 2" xfId="1170"/>
    <cellStyle name="20% - 强调文字颜色 6 5 2 2 2" xfId="1171"/>
    <cellStyle name="标题 2 2 2" xfId="1172"/>
    <cellStyle name="强调文字颜色 3 3 3 3" xfId="1173"/>
    <cellStyle name="40% - 强调文字颜色 5 2 2 2 3" xfId="1174"/>
    <cellStyle name="?鹎%U龡&amp;H齲_x0001_C铣_x0014__x0007__x0001__x0001_ 2 4 3 5" xfId="1175"/>
    <cellStyle name="20% - 强调文字颜色 6 5 2 3" xfId="1176"/>
    <cellStyle name="?鹎%U龡&amp;H齲_x0001_C铣_x0014__x0007__x0001__x0001_ 2 5" xfId="1177"/>
    <cellStyle name="千位分隔 3 6 3" xfId="1178"/>
    <cellStyle name="20% - 强调文字颜色 1 2 6" xfId="1179"/>
    <cellStyle name="60% - 强调文字颜色 3 3 3 2 2" xfId="1180"/>
    <cellStyle name="?鹎%U龡&amp;H齲_x0001_C铣_x0014__x0007__x0001__x0001_ 2 4 3_2015财政决算公开" xfId="1181"/>
    <cellStyle name="?鹎%U龡&amp;H齲_x0001_C铣_x0014__x0007__x0001__x0001_ 2 4 4" xfId="1182"/>
    <cellStyle name="差 2 2 3" xfId="1183"/>
    <cellStyle name="?鹎%U龡&amp;H齲_x0001_C铣_x0014__x0007__x0001__x0001_ 2 4 4 2" xfId="1184"/>
    <cellStyle name="差 2 2 3 2" xfId="1185"/>
    <cellStyle name="?鹎%U龡&amp;H齲_x0001_C铣_x0014__x0007__x0001__x0001_ 3 4_2015财政决算公开" xfId="1186"/>
    <cellStyle name="?鹎%U龡&amp;H齲_x0001_C铣_x0014__x0007__x0001__x0001_ 2 4 4 3" xfId="1187"/>
    <cellStyle name="强调文字颜色 3 3 4 2" xfId="1188"/>
    <cellStyle name="40% - 强调文字颜色 5 2 2 3 2" xfId="1189"/>
    <cellStyle name="?鹎%U龡&amp;H齲_x0001_C铣_x0014__x0007__x0001__x0001_ 2 4 4 4" xfId="1190"/>
    <cellStyle name="常规 2 2 2 5_2015财政决算公开" xfId="1191"/>
    <cellStyle name="20% - 强调文字颜色 6 5 3 2" xfId="1192"/>
    <cellStyle name="标题 2 3 2" xfId="1193"/>
    <cellStyle name="?鹎%U龡&amp;H齲_x0001_C铣_x0014__x0007__x0001__x0001_ 2 4 4 5" xfId="1194"/>
    <cellStyle name="小数 4" xfId="1195"/>
    <cellStyle name="检查单元格 6" xfId="1196"/>
    <cellStyle name="?鹎%U龡&amp;H齲_x0001_C铣_x0014__x0007__x0001__x0001_ 2 4 4_2015财政决算公开" xfId="1197"/>
    <cellStyle name="常规 2 5 2 2" xfId="1198"/>
    <cellStyle name="常规 13 2" xfId="1199"/>
    <cellStyle name="好 4 3 2" xfId="1200"/>
    <cellStyle name="?鹎%U龡&amp;H齲_x0001_C铣_x0014__x0007__x0001__x0001_ 2 4 5" xfId="1201"/>
    <cellStyle name="差 2 2 4" xfId="1202"/>
    <cellStyle name="20% - 强调文字颜色 3 3 3 2 2" xfId="1203"/>
    <cellStyle name="20% - 强调文字颜色 3 4 2_2015财政决算公开" xfId="1204"/>
    <cellStyle name="常规 48" xfId="1205"/>
    <cellStyle name="常规 53" xfId="1206"/>
    <cellStyle name="常规 13 2 2" xfId="1207"/>
    <cellStyle name="?鹎%U龡&amp;H齲_x0001_C铣_x0014__x0007__x0001__x0001_ 2 4 5 2" xfId="1208"/>
    <cellStyle name="?鹎%U龡&amp;H齲_x0001_C铣_x0014__x0007__x0001__x0001_ 3 3 6_2015财政决算公开" xfId="1209"/>
    <cellStyle name="常规 49" xfId="1210"/>
    <cellStyle name="常规 54" xfId="1211"/>
    <cellStyle name="40% - 强调文字颜色 4 4 2 2 2" xfId="1212"/>
    <cellStyle name="?鹎%U龡&amp;H齲_x0001_C铣_x0014__x0007__x0001__x0001_ 3 2 3 4_2015财政决算公开" xfId="1213"/>
    <cellStyle name="常规 13 2 3" xfId="1214"/>
    <cellStyle name="?鹎%U龡&amp;H齲_x0001_C铣_x0014__x0007__x0001__x0001_ 2 4 5 3" xfId="1215"/>
    <cellStyle name="40% - 强调文字颜色 6 2 2_2015财政决算公开" xfId="1216"/>
    <cellStyle name="常规 13 3" xfId="1217"/>
    <cellStyle name="?鹎%U龡&amp;H齲_x0001_C铣_x0014__x0007__x0001__x0001_ 2 4 6" xfId="1218"/>
    <cellStyle name="常规 13 3 2" xfId="1219"/>
    <cellStyle name="常规 5 2 2 4" xfId="1220"/>
    <cellStyle name="?鹎%U龡&amp;H齲_x0001_C铣_x0014__x0007__x0001__x0001_ 2 4 6 2" xfId="1221"/>
    <cellStyle name="注释 4 2 3" xfId="1222"/>
    <cellStyle name="常规 13 3 2 2" xfId="1223"/>
    <cellStyle name="常规 17 3" xfId="1224"/>
    <cellStyle name="常规 22 3" xfId="1225"/>
    <cellStyle name="常规 5 2 2 4 2" xfId="1226"/>
    <cellStyle name="?鹎%U龡&amp;H齲_x0001_C铣_x0014__x0007__x0001__x0001_ 2 4 6 2 2" xfId="1227"/>
    <cellStyle name="60% - 强调文字颜色 3 6 2 2" xfId="1228"/>
    <cellStyle name="常规 13 3 3" xfId="1229"/>
    <cellStyle name="常规 5 2 2 5" xfId="1230"/>
    <cellStyle name="?鹎%U龡&amp;H齲_x0001_C铣_x0014__x0007__x0001__x0001_ 2 4 6 3" xfId="1231"/>
    <cellStyle name="标题 2 5 2" xfId="1232"/>
    <cellStyle name="千位分隔 3 2 3 3 3" xfId="1233"/>
    <cellStyle name="?鹎%U龡&amp;H齲_x0001_C铣_x0014__x0007__x0001__x0001_ 2 4 6 5" xfId="1234"/>
    <cellStyle name="注释 4 3 3" xfId="1235"/>
    <cellStyle name="百分比 5 7" xfId="1236"/>
    <cellStyle name="常规 13 3 3 2" xfId="1237"/>
    <cellStyle name="常规 18 3" xfId="1238"/>
    <cellStyle name="常规 23 3" xfId="1239"/>
    <cellStyle name="常规 5 2 2 5 2" xfId="1240"/>
    <cellStyle name="?鹎%U龡&amp;H齲_x0001_C铣_x0014__x0007__x0001__x0001_ 2 4 6 3 2" xfId="1241"/>
    <cellStyle name="常规 5 2 2 6" xfId="1242"/>
    <cellStyle name="千位分隔 3 2 3 3 2" xfId="1243"/>
    <cellStyle name="?鹎%U龡&amp;H齲_x0001_C铣_x0014__x0007__x0001__x0001_ 2 4 6 4" xfId="1244"/>
    <cellStyle name="?鹎%U龡&amp;H齲_x0001_C铣_x0014__x0007__x0001__x0001_ 2 4 6 4 2" xfId="1245"/>
    <cellStyle name="常规_2014年预算报告附表(人大） 3" xfId="1246"/>
    <cellStyle name="常规 19 3" xfId="1247"/>
    <cellStyle name="常规 24 3" xfId="1248"/>
    <cellStyle name="常规 13 3_2015财政决算公开" xfId="1249"/>
    <cellStyle name="?鹎%U龡&amp;H齲_x0001_C铣_x0014__x0007__x0001__x0001_ 2 4 6_2015财政决算公开" xfId="1250"/>
    <cellStyle name="强调文字颜色 2 2 2 3 2" xfId="1251"/>
    <cellStyle name="20% - 强调文字颜色 5 4_2015财政决算公开" xfId="1252"/>
    <cellStyle name="?鹎%U龡&amp;H齲_x0001_C铣_x0014__x0007__x0001__x0001_ 3 6 2 2" xfId="1253"/>
    <cellStyle name="20% - 强调文字颜色 1 4 2" xfId="1254"/>
    <cellStyle name="40% - 强调文字颜色 3 6 2 2" xfId="1255"/>
    <cellStyle name="常规 13 4" xfId="1256"/>
    <cellStyle name="货币 2 3 5 2" xfId="1257"/>
    <cellStyle name="?鹎%U龡&amp;H齲_x0001_C铣_x0014__x0007__x0001__x0001_ 2 4 7" xfId="1258"/>
    <cellStyle name="20% - 强调文字颜色 1 4 3 2" xfId="1259"/>
    <cellStyle name="常规 13 5 2" xfId="1260"/>
    <cellStyle name="常规 5 2 4 4" xfId="1261"/>
    <cellStyle name="检查单元格 2" xfId="1262"/>
    <cellStyle name="?鹎%U龡&amp;H齲_x0001_C铣_x0014__x0007__x0001__x0001_ 2 4 8 2" xfId="1263"/>
    <cellStyle name="强调文字颜色 4 5 2 2" xfId="1264"/>
    <cellStyle name="40% - 强调文字颜色 3 6_2015财政决算公开" xfId="1265"/>
    <cellStyle name="20% - 强调文字颜色 1 4 4" xfId="1266"/>
    <cellStyle name="?鹎%U龡&amp;H齲_x0001_C铣_x0014__x0007__x0001__x0001_ 3 6_2015财政决算公开" xfId="1267"/>
    <cellStyle name="常规 13 6" xfId="1268"/>
    <cellStyle name="?鹎%U龡&amp;H齲_x0001_C铣_x0014__x0007__x0001__x0001_ 2 4 9" xfId="1269"/>
    <cellStyle name="货币 2 2 2 7 2" xfId="1270"/>
    <cellStyle name="强调文字颜色 5 4 3 2" xfId="1271"/>
    <cellStyle name="?鹎%U龡&amp;H齲_x0001_C铣_x0014__x0007__x0001__x0001_ 2 4_2015财政决算公开" xfId="1272"/>
    <cellStyle name="?鹎%U龡&amp;H齲_x0001_C铣_x0014__x0007__x0001__x0001_ 2 5 2" xfId="1273"/>
    <cellStyle name="40% - 强调文字颜色 6 2 5" xfId="1274"/>
    <cellStyle name="?鹎%U龡&amp;H齲_x0001_C铣_x0014__x0007__x0001__x0001_ 2 5_2015财政决算公开" xfId="1275"/>
    <cellStyle name="货币 2 2 5 3" xfId="1276"/>
    <cellStyle name="小数 3 2" xfId="1277"/>
    <cellStyle name="检查单元格 5 2" xfId="1278"/>
    <cellStyle name="40% - 强调文字颜色 3 5 2 3" xfId="1279"/>
    <cellStyle name="40% - 强调文字颜色 1 3 2_2015财政决算公开" xfId="1280"/>
    <cellStyle name="千位分隔 3 6 4" xfId="1281"/>
    <cellStyle name="?鹎%U龡&amp;H齲_x0001_C铣_x0014__x0007__x0001__x0001_ 3 2 2 2 3 2 2" xfId="1282"/>
    <cellStyle name="20% - 强调文字颜色 1 2 7" xfId="1283"/>
    <cellStyle name="?鹎%U龡&amp;H齲_x0001_C铣_x0014__x0007__x0001__x0001_ 3 4 5 2 2" xfId="1284"/>
    <cellStyle name="?鹎%U龡&amp;H齲_x0001_C铣_x0014__x0007__x0001__x0001_ 2 6" xfId="1285"/>
    <cellStyle name="百分比 2 3" xfId="1286"/>
    <cellStyle name="?鹎%U龡&amp;H齲_x0001_C铣_x0014__x0007__x0001__x0001_ 2 6 2" xfId="1287"/>
    <cellStyle name="40% - 着色 2 2" xfId="1288"/>
    <cellStyle name="?鹎%U龡&amp;H齲_x0001_C铣_x0014__x0007__x0001__x0001_ 2 7" xfId="1289"/>
    <cellStyle name="常规 8 2 2 2 2" xfId="1290"/>
    <cellStyle name="20% - 强调文字颜色 5 3 2 3" xfId="1291"/>
    <cellStyle name="百分比 3 3" xfId="1292"/>
    <cellStyle name="?鹎%U龡&amp;H齲_x0001_C铣_x0014__x0007__x0001__x0001_ 2 7 2" xfId="1293"/>
    <cellStyle name="?鹎%U龡&amp;H齲_x0001_C铣_x0014__x0007__x0001__x0001_ 2 8" xfId="1294"/>
    <cellStyle name="40% - 强调文字颜色 1 7 2" xfId="1295"/>
    <cellStyle name="60% - 强调文字颜色 2 6" xfId="1296"/>
    <cellStyle name="百分比 2 3 112" xfId="1297"/>
    <cellStyle name="常规 2 4 9 2" xfId="1298"/>
    <cellStyle name="?鹎%U龡&amp;H齲_x0001_C铣_x0014__x0007__x0001__x0001_ 3 2 10" xfId="1299"/>
    <cellStyle name="60% - 强调文字颜色 2 6 2" xfId="1300"/>
    <cellStyle name="标题 5 4 3" xfId="1301"/>
    <cellStyle name="?鹎%U龡&amp;H齲_x0001_C铣_x0014__x0007__x0001__x0001_ 3 2 10 2" xfId="1302"/>
    <cellStyle name="60% - 强调文字颜色 2 7" xfId="1303"/>
    <cellStyle name="标题 3 3 3 2" xfId="1304"/>
    <cellStyle name="?鹎%U龡&amp;H齲_x0001_C铣_x0014__x0007__x0001__x0001_ 3 2 11" xfId="1305"/>
    <cellStyle name="?鹎%U龡&amp;H齲_x0001_C铣_x0014__x0007__x0001__x0001_ 4 5 3" xfId="1306"/>
    <cellStyle name="差 4 3 2" xfId="1307"/>
    <cellStyle name="40% - 强调文字颜色 4 5 3" xfId="1308"/>
    <cellStyle name="?鹎%U龡&amp;H齲_x0001_C铣_x0014__x0007__x0001__x0001_ 3 2 2 10" xfId="1309"/>
    <cellStyle name="?鹎%U龡&amp;H齲_x0001_C铣_x0014__x0007__x0001__x0001_ 3 2 4" xfId="1310"/>
    <cellStyle name="千位分隔 4 4 3 3" xfId="1311"/>
    <cellStyle name="?鹎%U龡&amp;H齲_x0001_C铣_x0014__x0007__x0001__x0001_ 3 2 2 2" xfId="1312"/>
    <cellStyle name="计算 2 2 4" xfId="1313"/>
    <cellStyle name="?鹎%U龡&amp;H齲_x0001_C铣_x0014__x0007__x0001__x0001_ 3 4 4_2015财政决算公开" xfId="1314"/>
    <cellStyle name="20% - 强调文字颜色 1 3 3 2 2" xfId="1315"/>
    <cellStyle name="?鹎%U龡&amp;H齲_x0001_C铣_x0014__x0007__x0001__x0001_ 3 2 2 2 2_2015财政决算公开" xfId="1316"/>
    <cellStyle name="警告文本 7" xfId="1317"/>
    <cellStyle name="?鹎%U龡&amp;H齲_x0001_C铣_x0014__x0007__x0001__x0001_ 3 2 4 2" xfId="1318"/>
    <cellStyle name="?鹎%U龡&amp;H齲_x0001_C铣_x0014__x0007__x0001__x0001_ 3 4 4" xfId="1319"/>
    <cellStyle name="差 3 2 3" xfId="1320"/>
    <cellStyle name="?鹎%U龡&amp;H齲_x0001_C铣_x0014__x0007__x0001__x0001_ 3 2 2 2 2" xfId="1321"/>
    <cellStyle name="?鹎%U龡&amp;H齲_x0001_C铣_x0014__x0007__x0001__x0001_ 3 2 4 3" xfId="1322"/>
    <cellStyle name="20% - 强调文字颜色 4 2 2 2 2 2" xfId="1323"/>
    <cellStyle name="?鹎%U龡&amp;H齲_x0001_C铣_x0014__x0007__x0001__x0001_ 3 2 2 2 3" xfId="1324"/>
    <cellStyle name="好 5 3 2" xfId="1325"/>
    <cellStyle name="?鹎%U龡&amp;H齲_x0001_C铣_x0014__x0007__x0001__x0001_ 3 4 5" xfId="1326"/>
    <cellStyle name="差 3 2 4" xfId="1327"/>
    <cellStyle name="?鹎%U龡&amp;H齲_x0001_C铣_x0014__x0007__x0001__x0001_ 3 2 4 3 2" xfId="1328"/>
    <cellStyle name="?鹎%U龡&amp;H齲_x0001_C铣_x0014__x0007__x0001__x0001_ 3 4 5 2" xfId="1329"/>
    <cellStyle name="?鹎%U龡&amp;H齲_x0001_C铣_x0014__x0007__x0001__x0001_ 3 2 2 2 3 2" xfId="1330"/>
    <cellStyle name="?鹎%U龡&amp;H齲_x0001_C铣_x0014__x0007__x0001__x0001_ 3 4 5 3" xfId="1331"/>
    <cellStyle name="?鹎%U龡&amp;H齲_x0001_C铣_x0014__x0007__x0001__x0001_ 3 2 2 2 3 3" xfId="1332"/>
    <cellStyle name="?鹎%U龡&amp;H齲_x0001_C铣_x0014__x0007__x0001__x0001_ 3 4 5 3 2" xfId="1333"/>
    <cellStyle name="?鹎%U龡&amp;H齲_x0001_C铣_x0014__x0007__x0001__x0001_ 3 2 2 2 3 3 2" xfId="1334"/>
    <cellStyle name="60% - 强调文字颜色 4 6 2 2" xfId="1335"/>
    <cellStyle name="?鹎%U龡&amp;H齲_x0001_C铣_x0014__x0007__x0001__x0001_ 3 2 2 2 4 3" xfId="1336"/>
    <cellStyle name="常规 6 2 2 5" xfId="1337"/>
    <cellStyle name="?鹎%U龡&amp;H齲_x0001_C铣_x0014__x0007__x0001__x0001_ 3 4 6 3" xfId="1338"/>
    <cellStyle name="?鹎%U龡&amp;H齲_x0001_C铣_x0014__x0007__x0001__x0001_ 3 4 6 3 2" xfId="1339"/>
    <cellStyle name="常规 45" xfId="1340"/>
    <cellStyle name="常规 50" xfId="1341"/>
    <cellStyle name="?鹎%U龡&amp;H齲_x0001_C铣_x0014__x0007__x0001__x0001_ 3 2 2 2 4 3 2" xfId="1342"/>
    <cellStyle name="?鹎%U龡&amp;H齲_x0001_C铣_x0014__x0007__x0001__x0001_ 3 2 3 3_2015财政决算公开" xfId="1343"/>
    <cellStyle name="?鹎%U龡&amp;H齲_x0001_C铣_x0014__x0007__x0001__x0001_ 3 4 6 4" xfId="1344"/>
    <cellStyle name="?鹎%U龡&amp;H齲_x0001_C铣_x0014__x0007__x0001__x0001_ 3 2 2 2 4 4" xfId="1345"/>
    <cellStyle name="?鹎%U龡&amp;H齲_x0001_C铣_x0014__x0007__x0001__x0001_ 3 3 5_2015财政决算公开" xfId="1346"/>
    <cellStyle name="?鹎%U龡&amp;H齲_x0001_C铣_x0014__x0007__x0001__x0001_ 3 4 6 4 2" xfId="1347"/>
    <cellStyle name="常规 95" xfId="1348"/>
    <cellStyle name="?鹎%U龡&amp;H齲_x0001_C铣_x0014__x0007__x0001__x0001_ 3 2 2 2 4 4 2" xfId="1349"/>
    <cellStyle name="?鹎%U龡&amp;H齲_x0001_C铣_x0014__x0007__x0001__x0001_ 3 4 6_2015财政决算公开" xfId="1350"/>
    <cellStyle name="?鹎%U龡&amp;H齲_x0001_C铣_x0014__x0007__x0001__x0001_ 3 2 2 2 4_2015财政决算公开" xfId="1351"/>
    <cellStyle name="20% - 强调文字颜色 2 4 3 2" xfId="1352"/>
    <cellStyle name="?鹎%U龡&amp;H齲_x0001_C铣_x0014__x0007__x0001__x0001_ 3 2 2 2 6 2" xfId="1353"/>
    <cellStyle name="常规 10 3" xfId="1354"/>
    <cellStyle name="?鹎%U龡&amp;H齲_x0001_C铣_x0014__x0007__x0001__x0001_ 3 4 8 2" xfId="1355"/>
    <cellStyle name="常规 87" xfId="1356"/>
    <cellStyle name="常规 92" xfId="1357"/>
    <cellStyle name="强调文字颜色 4 6 2 2" xfId="1358"/>
    <cellStyle name="20% - 强调文字颜色 2 4 4" xfId="1359"/>
    <cellStyle name="?鹎%U龡&amp;H齲_x0001_C铣_x0014__x0007__x0001__x0001_ 3 4 9" xfId="1360"/>
    <cellStyle name="?鹎%U龡&amp;H齲_x0001_C铣_x0014__x0007__x0001__x0001_ 3 2 2 2 7" xfId="1361"/>
    <cellStyle name="60% - 强调文字颜色 4 5 2 2" xfId="1362"/>
    <cellStyle name="?鹎%U龡&amp;H齲_x0001_C铣_x0014__x0007__x0001__x0001_ 3 2 4_2015财政决算公开" xfId="1363"/>
    <cellStyle name="?鹎%U龡&amp;H齲_x0001_C铣_x0014__x0007__x0001__x0001_ 4 6 5" xfId="1364"/>
    <cellStyle name="输入 6" xfId="1365"/>
    <cellStyle name="?鹎%U龡&amp;H齲_x0001_C铣_x0014__x0007__x0001__x0001_ 3 2 3 4 3" xfId="1366"/>
    <cellStyle name="?鹎%U龡&amp;H齲_x0001_C铣_x0014__x0007__x0001__x0001_ 3 2 2 2_2015财政决算公开" xfId="1367"/>
    <cellStyle name="?鹎%U龡&amp;H齲_x0001_C铣_x0014__x0007__x0001__x0001_ 3 3 6 3" xfId="1368"/>
    <cellStyle name="后继超级链接 3 2 2" xfId="1369"/>
    <cellStyle name="?鹎%U龡&amp;H齲_x0001_C铣_x0014__x0007__x0001__x0001_ 3 2 5 2" xfId="1370"/>
    <cellStyle name="差 3 3 3" xfId="1371"/>
    <cellStyle name="?鹎%U龡&amp;H齲_x0001_C铣_x0014__x0007__x0001__x0001_ 3 2 2 3 2" xfId="1372"/>
    <cellStyle name="?鹎%U龡&amp;H齲_x0001_C铣_x0014__x0007__x0001__x0001_ 3 2 5 3" xfId="1373"/>
    <cellStyle name="?鹎%U龡&amp;H齲_x0001_C铣_x0014__x0007__x0001__x0001_ 3 2 2 3 3" xfId="1374"/>
    <cellStyle name="后继超级链接 3 3" xfId="1375"/>
    <cellStyle name="?鹎%U龡&amp;H齲_x0001_C铣_x0014__x0007__x0001__x0001_ 3 2 6" xfId="1376"/>
    <cellStyle name="?鹎%U龡&amp;H齲_x0001_C铣_x0014__x0007__x0001__x0001_ 3 2 2 4" xfId="1377"/>
    <cellStyle name="标题 1 8" xfId="1378"/>
    <cellStyle name="?鹎%U龡&amp;H齲_x0001_C铣_x0014__x0007__x0001__x0001_ 3 2 2 4 4 2" xfId="1379"/>
    <cellStyle name="适中 5" xfId="1380"/>
    <cellStyle name="?鹎%U龡&amp;H齲_x0001_C铣_x0014__x0007__x0001__x0001_ 3 2 2 4_2015财政决算公开" xfId="1381"/>
    <cellStyle name="常规 3 2 3" xfId="1382"/>
    <cellStyle name="?鹎%U龡&amp;H齲_x0001_C铣_x0014__x0007__x0001__x0001_ 3 2 6_2015财政决算公开" xfId="1383"/>
    <cellStyle name="40% - 强调文字颜色 3 2 7" xfId="1384"/>
    <cellStyle name="20% - 强调文字颜色 2 2 2" xfId="1385"/>
    <cellStyle name="?鹎%U龡&amp;H齲_x0001_C铣_x0014__x0007__x0001__x0001_ 3 2 2 5" xfId="1386"/>
    <cellStyle name="货币 2 4 3 2" xfId="1387"/>
    <cellStyle name="链接单元格 4 2 2" xfId="1388"/>
    <cellStyle name="?鹎%U龡&amp;H齲_x0001_C铣_x0014__x0007__x0001__x0001_ 3 2 7" xfId="1389"/>
    <cellStyle name="?鹎%U龡&amp;H齲_x0001_C铣_x0014__x0007__x0001__x0001_ 3 2 7 5" xfId="1390"/>
    <cellStyle name="20% - 强调文字颜色 2 2 2 3 2" xfId="1391"/>
    <cellStyle name="20% - 强调文字颜色 2 9" xfId="1392"/>
    <cellStyle name="检查单元格 2 3 2 2 2" xfId="1393"/>
    <cellStyle name="20% - 强调文字颜色 2 7 2" xfId="1394"/>
    <cellStyle name="?鹎%U龡&amp;H齲_x0001_C铣_x0014__x0007__x0001__x0001_ 3 2 2 5 3 2" xfId="1395"/>
    <cellStyle name="?鹎%U龡&amp;H齲_x0001_C铣_x0014__x0007__x0001__x0001_ 3 2 7 3 2" xfId="1396"/>
    <cellStyle name="20% - 强调文字颜色 2 2 3" xfId="1397"/>
    <cellStyle name="20% - 强调文字颜色 6 2 2 3 2" xfId="1398"/>
    <cellStyle name="?鹎%U龡&amp;H齲_x0001_C铣_x0014__x0007__x0001__x0001_ 3 2 2 6" xfId="1399"/>
    <cellStyle name="货币 2 4 3 3" xfId="1400"/>
    <cellStyle name="?鹎%U龡&amp;H齲_x0001_C铣_x0014__x0007__x0001__x0001_ 3 2 8" xfId="1401"/>
    <cellStyle name="?鹎%U龡&amp;H齲_x0001_C铣_x0014__x0007__x0001__x0001_ 3 2 2 6 4 2" xfId="1402"/>
    <cellStyle name="?鹎%U龡&amp;H齲_x0001_C铣_x0014__x0007__x0001__x0001_ 3 2 7 4 2" xfId="1403"/>
    <cellStyle name="20% - 强调文字颜色 2 2 3 5" xfId="1404"/>
    <cellStyle name="注释 5 2 4" xfId="1405"/>
    <cellStyle name="?鹎%U龡&amp;H齲_x0001_C铣_x0014__x0007__x0001__x0001_ 3 2 2 6 5" xfId="1406"/>
    <cellStyle name="20% - 强调文字颜色 3 9" xfId="1407"/>
    <cellStyle name="20% - 强调文字颜色 2 2 4" xfId="1408"/>
    <cellStyle name="60% - 强调文字颜色 1 2 3 2 2 2" xfId="1409"/>
    <cellStyle name="?鹎%U龡&amp;H齲_x0001_C铣_x0014__x0007__x0001__x0001_ 3 2 2 7" xfId="1410"/>
    <cellStyle name="?鹎%U龡&amp;H齲_x0001_C铣_x0014__x0007__x0001__x0001_ 3 2 9" xfId="1411"/>
    <cellStyle name="20% - 强调文字颜色 2 2 4 2" xfId="1412"/>
    <cellStyle name="?鹎%U龡&amp;H齲_x0001_C铣_x0014__x0007__x0001__x0001_ 3 2 2 7 2" xfId="1413"/>
    <cellStyle name="20% - 强调文字颜色 4 6" xfId="1414"/>
    <cellStyle name="?鹎%U龡&amp;H齲_x0001_C铣_x0014__x0007__x0001__x0001_ 3 2 9 2" xfId="1415"/>
    <cellStyle name="千位分隔 4 6 2 2" xfId="1416"/>
    <cellStyle name="20% - 强调文字颜色 2 2 5 2" xfId="1417"/>
    <cellStyle name="?鹎%U龡&amp;H齲_x0001_C铣_x0014__x0007__x0001__x0001_ 3 2 2 8 2" xfId="1418"/>
    <cellStyle name="60% - 强调文字颜色 6 3 2 2 2" xfId="1419"/>
    <cellStyle name="20% - 强调文字颜色 5 6" xfId="1420"/>
    <cellStyle name="千位分隔 4 6 3" xfId="1421"/>
    <cellStyle name="20% - 强调文字颜色 2 2 6" xfId="1422"/>
    <cellStyle name="?鹎%U龡&amp;H齲_x0001_C铣_x0014__x0007__x0001__x0001_ 3 2 2 9" xfId="1423"/>
    <cellStyle name="60% - 强调文字颜色 6 3 2 3" xfId="1424"/>
    <cellStyle name="40% - 强调文字颜色 5 2 3" xfId="1425"/>
    <cellStyle name="好 2 3 3" xfId="1426"/>
    <cellStyle name="?鹎%U龡&amp;H齲_x0001_C铣_x0014__x0007__x0001__x0001_ 3 2 2 9 2" xfId="1427"/>
    <cellStyle name="60% - 强调文字颜色 6 3 2 3 2" xfId="1428"/>
    <cellStyle name="20% - 强调文字颜色 6 6" xfId="1429"/>
    <cellStyle name="?鹎%U龡&amp;H齲_x0001_C铣_x0014__x0007__x0001__x0001_ 3 2 2_2015财政决算公开" xfId="1430"/>
    <cellStyle name="货币 4 2 2 4" xfId="1431"/>
    <cellStyle name="?鹎%U龡&amp;H齲_x0001_C铣_x0014__x0007__x0001__x0001_ 3 2 3" xfId="1432"/>
    <cellStyle name="千位分隔 4 4 4 3" xfId="1433"/>
    <cellStyle name="?鹎%U龡&amp;H齲_x0001_C铣_x0014__x0007__x0001__x0001_ 3 2 3 2" xfId="1434"/>
    <cellStyle name="?鹎%U龡&amp;H齲_x0001_C铣_x0014__x0007__x0001__x0001_ 3 3 4" xfId="1435"/>
    <cellStyle name="?鹎%U龡&amp;H齲_x0001_C铣_x0014__x0007__x0001__x0001_ 4 4 4" xfId="1436"/>
    <cellStyle name="差 4 2 3" xfId="1437"/>
    <cellStyle name="?鹎%U龡&amp;H齲_x0001_C铣_x0014__x0007__x0001__x0001_ 3 2 3 2 2" xfId="1438"/>
    <cellStyle name="?鹎%U龡&amp;H齲_x0001_C铣_x0014__x0007__x0001__x0001_ 3 3 4 2" xfId="1439"/>
    <cellStyle name="?鹎%U龡&amp;H齲_x0001_C铣_x0014__x0007__x0001__x0001_ 4 4 5" xfId="1440"/>
    <cellStyle name="?鹎%U龡&amp;H齲_x0001_C铣_x0014__x0007__x0001__x0001_ 3 2 3 2 3" xfId="1441"/>
    <cellStyle name="?鹎%U龡&amp;H齲_x0001_C铣_x0014__x0007__x0001__x0001_ 3 3 4 3" xfId="1442"/>
    <cellStyle name="20% - 强调文字颜色 3 4 2" xfId="1443"/>
    <cellStyle name="?鹎%U龡&amp;H齲_x0001_C铣_x0014__x0007__x0001__x0001_ 3 2 3 2 5" xfId="1444"/>
    <cellStyle name="强调文字颜色 4 2 4 3" xfId="1445"/>
    <cellStyle name="?鹎%U龡&amp;H齲_x0001_C铣_x0014__x0007__x0001__x0001_ 3 3 4 5" xfId="1446"/>
    <cellStyle name="?鹎%U龡&amp;H齲_x0001_C铣_x0014__x0007__x0001__x0001_ 3 2 3 3" xfId="1447"/>
    <cellStyle name="常规 17_2015财政决算公开" xfId="1448"/>
    <cellStyle name="好 5 2 2" xfId="1449"/>
    <cellStyle name="后继超级链接 4 2" xfId="1450"/>
    <cellStyle name="?鹎%U龡&amp;H齲_x0001_C铣_x0014__x0007__x0001__x0001_ 3 3 5" xfId="1451"/>
    <cellStyle name="标题 3 2 2 2 2" xfId="1452"/>
    <cellStyle name="?鹎%U龡&amp;H齲_x0001_C铣_x0014__x0007__x0001__x0001_ 4 5 4" xfId="1453"/>
    <cellStyle name="?鹎%U龡&amp;H齲_x0001_C铣_x0014__x0007__x0001__x0001_ 3 2 3 3 2" xfId="1454"/>
    <cellStyle name="好 5 2 2 2" xfId="1455"/>
    <cellStyle name="?鹎%U龡&amp;H齲_x0001_C铣_x0014__x0007__x0001__x0001_ 3 3 5 2" xfId="1456"/>
    <cellStyle name="60% - 强调文字颜色 3 2 3 2 3" xfId="1457"/>
    <cellStyle name="?鹎%U龡&amp;H齲_x0001_C铣_x0014__x0007__x0001__x0001_ 3 3 5 2 2" xfId="1458"/>
    <cellStyle name="计算 6" xfId="1459"/>
    <cellStyle name="20% - 着色 4" xfId="1460"/>
    <cellStyle name="?鹎%U龡&amp;H齲_x0001_C铣_x0014__x0007__x0001__x0001_ 3 2 3 3 2 2" xfId="1461"/>
    <cellStyle name="?鹎%U龡&amp;H齲_x0001_C铣_x0014__x0007__x0001__x0001_ 3 2 3 3 3 2" xfId="1462"/>
    <cellStyle name="60% - 强调文字颜色 1 2 3" xfId="1463"/>
    <cellStyle name="?鹎%U龡&amp;H齲_x0001_C铣_x0014__x0007__x0001__x0001_ 3 3 5 3 2" xfId="1464"/>
    <cellStyle name="?鹎%U龡&amp;H齲_x0001_C铣_x0014__x0007__x0001__x0001_ 4 6 4 2" xfId="1465"/>
    <cellStyle name="输入 5 2" xfId="1466"/>
    <cellStyle name="?鹎%U龡&amp;H齲_x0001_C铣_x0014__x0007__x0001__x0001_ 3 2 3 4 2 2" xfId="1467"/>
    <cellStyle name="60% - 强调文字颜色 5 9" xfId="1468"/>
    <cellStyle name="?鹎%U龡&amp;H齲_x0001_C铣_x0014__x0007__x0001__x0001_ 3 3 6 2 2" xfId="1469"/>
    <cellStyle name="输入 6 2" xfId="1470"/>
    <cellStyle name="?鹎%U龡&amp;H齲_x0001_C铣_x0014__x0007__x0001__x0001_ 3 2 3 4 3 2" xfId="1471"/>
    <cellStyle name="60% - 强调文字颜色 4 5 2 2 2" xfId="1472"/>
    <cellStyle name="60% - 强调文字颜色 2 2 3" xfId="1473"/>
    <cellStyle name="60% - 强调文字颜色 6 9" xfId="1474"/>
    <cellStyle name="常规 12 2 2 2 3" xfId="1475"/>
    <cellStyle name="?鹎%U龡&amp;H齲_x0001_C铣_x0014__x0007__x0001__x0001_ 3 3 6 3 2" xfId="1476"/>
    <cellStyle name="输入 7" xfId="1477"/>
    <cellStyle name="?鹎%U龡&amp;H齲_x0001_C铣_x0014__x0007__x0001__x0001_ 3 2 3 4 4" xfId="1478"/>
    <cellStyle name="常规 5 2 4 2 2" xfId="1479"/>
    <cellStyle name="60% - 强调文字颜色 4 5 2 3" xfId="1480"/>
    <cellStyle name="千位分隔 10" xfId="1481"/>
    <cellStyle name="?鹎%U龡&amp;H齲_x0001_C铣_x0014__x0007__x0001__x0001_ 3 3 6 4" xfId="1482"/>
    <cellStyle name="注释 3" xfId="1483"/>
    <cellStyle name="输入 7 2" xfId="1484"/>
    <cellStyle name="?鹎%U龡&amp;H齲_x0001_C铣_x0014__x0007__x0001__x0001_ 3 2 3 4 4 2" xfId="1485"/>
    <cellStyle name="60% - 强调文字颜色 2 3 3" xfId="1486"/>
    <cellStyle name="?鹎%U龡&amp;H齲_x0001_C铣_x0014__x0007__x0001__x0001_ 3 3 6 4 2" xfId="1487"/>
    <cellStyle name="40% - 强调文字颜色 1 2 6" xfId="1488"/>
    <cellStyle name="20% - 强调文字颜色 2 3 4 2" xfId="1489"/>
    <cellStyle name="千位分隔 4 2 3 5" xfId="1490"/>
    <cellStyle name="?鹎%U龡&amp;H齲_x0001_C铣_x0014__x0007__x0001__x0001_ 3 2 3 7 2" xfId="1491"/>
    <cellStyle name="百分比 5 2 2 3" xfId="1492"/>
    <cellStyle name="?鹎%U龡&amp;H齲_x0001_C铣_x0014__x0007__x0001__x0001_ 3 3 9 2" xfId="1493"/>
    <cellStyle name="40% - 强调文字颜色 6 4" xfId="1494"/>
    <cellStyle name="?鹎%U龡&amp;H齲_x0001_C铣_x0014__x0007__x0001__x0001_ 3 2 3_2015财政决算公开" xfId="1495"/>
    <cellStyle name="好 3 5" xfId="1496"/>
    <cellStyle name="60% - 强调文字颜色 4 2 2" xfId="1497"/>
    <cellStyle name="20% - 强调文字颜色 3 3 2 4" xfId="1498"/>
    <cellStyle name="40% - 强调文字颜色 3 2 3_2015财政决算公开" xfId="1499"/>
    <cellStyle name="?鹎%U龡&amp;H齲_x0001_C铣_x0014__x0007__x0001__x0001_ 6 4" xfId="1500"/>
    <cellStyle name="?鹎%U龡&amp;H齲_x0001_C铣_x0014__x0007__x0001__x0001_ 3 3" xfId="1501"/>
    <cellStyle name="?鹎%U龡&amp;H齲_x0001_C铣_x0014__x0007__x0001__x0001_ 3 3 10" xfId="1502"/>
    <cellStyle name="?鹎%U龡&amp;H齲_x0001_C铣_x0014__x0007__x0001__x0001_ 3 3 2" xfId="1503"/>
    <cellStyle name="千位分隔 4 5 3 3" xfId="1504"/>
    <cellStyle name="?鹎%U龡&amp;H齲_x0001_C铣_x0014__x0007__x0001__x0001_ 3 3 2 2" xfId="1505"/>
    <cellStyle name="常规 4 2 2 2 5 2" xfId="1506"/>
    <cellStyle name="千位分隔 7" xfId="1507"/>
    <cellStyle name="?鹎%U龡&amp;H齲_x0001_C铣_x0014__x0007__x0001__x0001_ 4 2 4" xfId="1508"/>
    <cellStyle name="标题 4 6" xfId="1509"/>
    <cellStyle name="?鹎%U龡&amp;H齲_x0001_C铣_x0014__x0007__x0001__x0001_ 3 3 2 2 2" xfId="1510"/>
    <cellStyle name="常规 4 2 2 2 5 2 2" xfId="1511"/>
    <cellStyle name="千位分隔 7 2" xfId="1512"/>
    <cellStyle name="?鹎%U龡&amp;H齲_x0001_C铣_x0014__x0007__x0001__x0001_ 4 2 4 2" xfId="1513"/>
    <cellStyle name="标题 4 6 2" xfId="1514"/>
    <cellStyle name="?鹎%U龡&amp;H齲_x0001_C铣_x0014__x0007__x0001__x0001_ 4 2 4 2 2" xfId="1515"/>
    <cellStyle name="强调文字颜色 5 3 4" xfId="1516"/>
    <cellStyle name="40% - 强调文字颜色 5 4 2 3" xfId="1517"/>
    <cellStyle name="?鹎%U龡&amp;H齲_x0001_C铣_x0014__x0007__x0001__x0001_ 3 3 2 2 2 2" xfId="1518"/>
    <cellStyle name="20% - 强调文字颜色 4 2 3 2 2 2" xfId="1519"/>
    <cellStyle name="常规 4 2 2 2 5 2 3" xfId="1520"/>
    <cellStyle name="千位分隔 7 3" xfId="1521"/>
    <cellStyle name="?鹎%U龡&amp;H齲_x0001_C铣_x0014__x0007__x0001__x0001_ 4 2 4 3" xfId="1522"/>
    <cellStyle name="?鹎%U龡&amp;H齲_x0001_C铣_x0014__x0007__x0001__x0001_ 3 3 2 2 3" xfId="1523"/>
    <cellStyle name="检查单元格 2 7" xfId="1524"/>
    <cellStyle name="?鹎%U龡&amp;H齲_x0001_C铣_x0014__x0007__x0001__x0001_ 3 3 2 2 3 2" xfId="1525"/>
    <cellStyle name="?鹎%U龡&amp;H齲_x0001_C铣_x0014__x0007__x0001__x0001_ 4 2 4 3 2" xfId="1526"/>
    <cellStyle name="货币 2 2 2 8" xfId="1527"/>
    <cellStyle name="?鹎%U龡&amp;H齲_x0001_C铣_x0014__x0007__x0001__x0001_ 3 3 2 2 4" xfId="1528"/>
    <cellStyle name="?鹎%U龡&amp;H齲_x0001_C铣_x0014__x0007__x0001__x0001_ 4 2 4 4" xfId="1529"/>
    <cellStyle name="?鹎%U龡&amp;H齲_x0001_C铣_x0014__x0007__x0001__x0001_ 3 3 2 2 4 2" xfId="1530"/>
    <cellStyle name="?鹎%U龡&amp;H齲_x0001_C铣_x0014__x0007__x0001__x0001_ 4 2 4 4 2" xfId="1531"/>
    <cellStyle name="?鹎%U龡&amp;H齲_x0001_C铣_x0014__x0007__x0001__x0001_ 3 3 2 2 5" xfId="1532"/>
    <cellStyle name="?鹎%U龡&amp;H齲_x0001_C铣_x0014__x0007__x0001__x0001_ 4 2 4 5" xfId="1533"/>
    <cellStyle name="?鹎%U龡&amp;H齲_x0001_C铣_x0014__x0007__x0001__x0001_ 3 3 2 3" xfId="1534"/>
    <cellStyle name="常规 4 2 2 2 5 3" xfId="1535"/>
    <cellStyle name="千位分隔 8" xfId="1536"/>
    <cellStyle name="?鹎%U龡&amp;H齲_x0001_C铣_x0014__x0007__x0001__x0001_ 4 2 5" xfId="1537"/>
    <cellStyle name="标题 4 7" xfId="1538"/>
    <cellStyle name="?鹎%U龡&amp;H齲_x0001_C铣_x0014__x0007__x0001__x0001_ 3 3 2 3 2" xfId="1539"/>
    <cellStyle name="千位分隔 8 2" xfId="1540"/>
    <cellStyle name="?鹎%U龡&amp;H齲_x0001_C铣_x0014__x0007__x0001__x0001_ 4 2 5 2" xfId="1541"/>
    <cellStyle name="常规 2 2 13" xfId="1542"/>
    <cellStyle name="强调文字颜色 6 3 4" xfId="1543"/>
    <cellStyle name="40% - 强调文字颜色 5 5 2 3" xfId="1544"/>
    <cellStyle name="?鹎%U龡&amp;H齲_x0001_C铣_x0014__x0007__x0001__x0001_ 3 3 2 3 2 2" xfId="1545"/>
    <cellStyle name="货币 4 2 5 3" xfId="1546"/>
    <cellStyle name="?鹎%U龡&amp;H齲_x0001_C铣_x0014__x0007__x0001__x0001_ 3 3 2 3 3" xfId="1547"/>
    <cellStyle name="?鹎%U龡&amp;H齲_x0001_C铣_x0014__x0007__x0001__x0001_ 3 3 2 3 3 2" xfId="1548"/>
    <cellStyle name="货币 4 2 6 3" xfId="1549"/>
    <cellStyle name="?鹎%U龡&amp;H齲_x0001_C铣_x0014__x0007__x0001__x0001_ 3 3 2 3 4" xfId="1550"/>
    <cellStyle name="?鹎%U龡&amp;H齲_x0001_C铣_x0014__x0007__x0001__x0001_ 3 3 2 3_2015财政决算公开" xfId="1551"/>
    <cellStyle name="强调文字颜色 4 2 2 2" xfId="1552"/>
    <cellStyle name="?鹎%U龡&amp;H齲_x0001_C铣_x0014__x0007__x0001__x0001_ 3 3 2 4" xfId="1553"/>
    <cellStyle name="常规 4 2 2 2 5 4" xfId="1554"/>
    <cellStyle name="千位分隔 9" xfId="1555"/>
    <cellStyle name="?鹎%U龡&amp;H齲_x0001_C铣_x0014__x0007__x0001__x0001_ 4 2 6" xfId="1556"/>
    <cellStyle name="标题 4 8" xfId="1557"/>
    <cellStyle name="60% - 强调文字颜色 5 4 2 2 2" xfId="1558"/>
    <cellStyle name="?鹎%U龡&amp;H齲_x0001_C铣_x0014__x0007__x0001__x0001_ 3 3 2 4 3 2" xfId="1559"/>
    <cellStyle name="60% - 强调文字颜色 5 4 2 3" xfId="1560"/>
    <cellStyle name="?鹎%U龡&amp;H齲_x0001_C铣_x0014__x0007__x0001__x0001_ 3 3 2 4 4" xfId="1561"/>
    <cellStyle name="?鹎%U龡&amp;H齲_x0001_C铣_x0014__x0007__x0001__x0001_ 3 3 2 4 4 2" xfId="1562"/>
    <cellStyle name="20% - 强调文字颜色 2 3 2 2 2" xfId="1563"/>
    <cellStyle name="?鹎%U龡&amp;H齲_x0001_C铣_x0014__x0007__x0001__x0001_ 3 3 2 4 5" xfId="1564"/>
    <cellStyle name="常规 3 2 5 2" xfId="1565"/>
    <cellStyle name="40% - 强调文字颜色 4 2 7" xfId="1566"/>
    <cellStyle name="20% - 强调文字颜色 3 2 2" xfId="1567"/>
    <cellStyle name="强调文字颜色 4 2 2 3" xfId="1568"/>
    <cellStyle name="?鹎%U龡&amp;H齲_x0001_C铣_x0014__x0007__x0001__x0001_ 3 3 2 5" xfId="1569"/>
    <cellStyle name="货币 2 5 3 2" xfId="1570"/>
    <cellStyle name="着色 4 2" xfId="1571"/>
    <cellStyle name="链接单元格 5 2 2" xfId="1572"/>
    <cellStyle name="?鹎%U龡&amp;H齲_x0001_C铣_x0014__x0007__x0001__x0001_ 4 2 7" xfId="1573"/>
    <cellStyle name="40% - 强调文字颜色 4 2 3_2015财政决算公开" xfId="1574"/>
    <cellStyle name="20% - 强调文字颜色 3 2 2 2" xfId="1575"/>
    <cellStyle name="百分比 4 2 4" xfId="1576"/>
    <cellStyle name="常规 2 2 6 4" xfId="1577"/>
    <cellStyle name="强调文字颜色 4 2 2 3 2" xfId="1578"/>
    <cellStyle name="?鹎%U龡&amp;H齲_x0001_C铣_x0014__x0007__x0001__x0001_ 3 3 2 5 2" xfId="1579"/>
    <cellStyle name="标题 1 2 4" xfId="1580"/>
    <cellStyle name="强调文字颜色 3 2 3 5" xfId="1581"/>
    <cellStyle name="?鹎%U龡&amp;H齲_x0001_C铣_x0014__x0007__x0001__x0001_ 4 2 3_2015财政决算公开" xfId="1582"/>
    <cellStyle name="?鹎%U龡&amp;H齲_x0001_C铣_x0014__x0007__x0001__x0001_ 4 2 7 2" xfId="1583"/>
    <cellStyle name="20% - 强调文字颜色 3 2 3" xfId="1584"/>
    <cellStyle name="强调文字颜色 4 2 2 4" xfId="1585"/>
    <cellStyle name="?鹎%U龡&amp;H齲_x0001_C铣_x0014__x0007__x0001__x0001_ 3 3 2 6" xfId="1586"/>
    <cellStyle name="货币 2 5 3 3" xfId="1587"/>
    <cellStyle name="?鹎%U龡&amp;H齲_x0001_C铣_x0014__x0007__x0001__x0001_ 4 2 8" xfId="1588"/>
    <cellStyle name="汇总 5" xfId="1589"/>
    <cellStyle name="20% - 强调文字颜色 3 2 3 2" xfId="1590"/>
    <cellStyle name="百分比 4 3 4" xfId="1591"/>
    <cellStyle name="常规 2 2 7 4" xfId="1592"/>
    <cellStyle name="?鹎%U龡&amp;H齲_x0001_C铣_x0014__x0007__x0001__x0001_ 3 3 2 6 2" xfId="1593"/>
    <cellStyle name="标题 1 3 4" xfId="1594"/>
    <cellStyle name="20% - 强调文字颜色 3 2 4" xfId="1595"/>
    <cellStyle name="强调文字颜色 4 3 2 2 2" xfId="1596"/>
    <cellStyle name="?鹎%U龡&amp;H齲_x0001_C铣_x0014__x0007__x0001__x0001_ 3 4 2 4 2" xfId="1597"/>
    <cellStyle name="?鹎%U龡&amp;H齲_x0001_C铣_x0014__x0007__x0001__x0001_ 3 3 2 7" xfId="1598"/>
    <cellStyle name="20% - 强调文字颜色 3 2 4 2" xfId="1599"/>
    <cellStyle name="强调文字颜色 4 3 2 2 2 2" xfId="1600"/>
    <cellStyle name="?鹎%U龡&amp;H齲_x0001_C铣_x0014__x0007__x0001__x0001_ 3 4 2 4 2 2" xfId="1601"/>
    <cellStyle name="?鹎%U龡&amp;H齲_x0001_C铣_x0014__x0007__x0001__x0001_ 3 3 2 7 2" xfId="1602"/>
    <cellStyle name="20% - 强调文字颜色 3 2 5" xfId="1603"/>
    <cellStyle name="强调文字颜色 4 3 2 2 3" xfId="1604"/>
    <cellStyle name="?鹎%U龡&amp;H齲_x0001_C铣_x0014__x0007__x0001__x0001_ 3 4 2 4 3" xfId="1605"/>
    <cellStyle name="百分比 3 2 2 2 2" xfId="1606"/>
    <cellStyle name="?鹎%U龡&amp;H齲_x0001_C铣_x0014__x0007__x0001__x0001_ 3 3 2 8" xfId="1607"/>
    <cellStyle name="60% - 强调文字颜色 6 4 2 2" xfId="1608"/>
    <cellStyle name="20% - 强调文字颜色 2 2 4 4" xfId="1609"/>
    <cellStyle name="40% - 强调文字颜色 3 3 2_2015财政决算公开" xfId="1610"/>
    <cellStyle name="强调文字颜色 5 3 2 2 2 2" xfId="1611"/>
    <cellStyle name="20% - 强调文字颜色 4 8" xfId="1612"/>
    <cellStyle name="货币 2 2 2 4 4 3" xfId="1613"/>
    <cellStyle name="?鹎%U龡&amp;H齲_x0001_C铣_x0014__x0007__x0001__x0001_ 3 3 2_2015财政决算公开" xfId="1614"/>
    <cellStyle name="?鹎%U龡&amp;H齲_x0001_C铣_x0014__x0007__x0001__x0001_ 3 3 3" xfId="1615"/>
    <cellStyle name="?鹎%U龡&amp;H齲_x0001_C铣_x0014__x0007__x0001__x0001_ 3 3 3 3 2" xfId="1616"/>
    <cellStyle name="?鹎%U龡&amp;H齲_x0001_C铣_x0014__x0007__x0001__x0001_ 4 2" xfId="1617"/>
    <cellStyle name="?鹎%U龡&amp;H齲_x0001_C铣_x0014__x0007__x0001__x0001_ 4 3 5 2" xfId="1618"/>
    <cellStyle name="?鹎%U龡&amp;H齲_x0001_C铣_x0014__x0007__x0001__x0001_ 3 4" xfId="1619"/>
    <cellStyle name="?鹎%U龡&amp;H齲_x0001_C铣_x0014__x0007__x0001__x0001_ 3 4 10" xfId="1620"/>
    <cellStyle name="?鹎%U龡&amp;H齲_x0001_C铣_x0014__x0007__x0001__x0001_ 3 4 2" xfId="1621"/>
    <cellStyle name="千位分隔 4 6 3 3" xfId="1622"/>
    <cellStyle name="40% - 强调文字颜色 1 4_2015财政决算公开" xfId="1623"/>
    <cellStyle name="?鹎%U龡&amp;H齲_x0001_C铣_x0014__x0007__x0001__x0001_ 3 4 2 2" xfId="1624"/>
    <cellStyle name="?鹎%U龡&amp;H齲_x0001_C铣_x0014__x0007__x0001__x0001_ 3 4 2 2 2" xfId="1625"/>
    <cellStyle name="?鹎%U龡&amp;H齲_x0001_C铣_x0014__x0007__x0001__x0001_ 3 4 2 2 2 2" xfId="1626"/>
    <cellStyle name="强调文字颜色 3 5 4" xfId="1627"/>
    <cellStyle name="常规 3 2 3 5" xfId="1628"/>
    <cellStyle name="千位分隔 5 4 2" xfId="1629"/>
    <cellStyle name="?鹎%U龡&amp;H齲_x0001_C铣_x0014__x0007__x0001__x0001_ 4 2 2 4 2" xfId="1630"/>
    <cellStyle name="千位分隔 2 2 3 2 2" xfId="1631"/>
    <cellStyle name="?鹎%U龡&amp;H齲_x0001_C铣_x0014__x0007__x0001__x0001_ 3 4 2 2 3" xfId="1632"/>
    <cellStyle name="输出 2 3 2 3" xfId="1633"/>
    <cellStyle name="?鹎%U龡&amp;H齲_x0001_C铣_x0014__x0007__x0001__x0001_ 3 4 2 2 3 2" xfId="1634"/>
    <cellStyle name="货币 4 2 3 3 2" xfId="1635"/>
    <cellStyle name="千位分隔 2 2 3 2 3" xfId="1636"/>
    <cellStyle name="?鹎%U龡&amp;H齲_x0001_C铣_x0014__x0007__x0001__x0001_ 3 4 2 2 4" xfId="1637"/>
    <cellStyle name="?鹎%U龡&amp;H齲_x0001_C铣_x0014__x0007__x0001__x0001_ 3 4 2 2 4 2" xfId="1638"/>
    <cellStyle name="货币 4 2 3 3 3" xfId="1639"/>
    <cellStyle name="?鹎%U龡&amp;H齲_x0001_C铣_x0014__x0007__x0001__x0001_ 3 4 2 2 5" xfId="1640"/>
    <cellStyle name="?鹎%U龡&amp;H齲_x0001_C铣_x0014__x0007__x0001__x0001_ 3 4 2 2_2015财政决算公开" xfId="1641"/>
    <cellStyle name="百分比 2 2" xfId="1642"/>
    <cellStyle name="?鹎%U龡&amp;H齲_x0001_C铣_x0014__x0007__x0001__x0001_ 3 4 2 3" xfId="1643"/>
    <cellStyle name="?鹎%U龡&amp;H齲_x0001_C铣_x0014__x0007__x0001__x0001_ 3 4 2 3 2" xfId="1644"/>
    <cellStyle name="?鹎%U龡&amp;H齲_x0001_C铣_x0014__x0007__x0001__x0001_ 3 4 2 3 2 2" xfId="1645"/>
    <cellStyle name="常规 3 2 4 5" xfId="1646"/>
    <cellStyle name="?鹎%U龡&amp;H齲_x0001_C铣_x0014__x0007__x0001__x0001_ 4 2 2 5 2" xfId="1647"/>
    <cellStyle name="千位分隔 2 2 3 3 2" xfId="1648"/>
    <cellStyle name="?鹎%U龡&amp;H齲_x0001_C铣_x0014__x0007__x0001__x0001_ 3 4 2 3 3" xfId="1649"/>
    <cellStyle name="千位分隔 2 2 3 3 3" xfId="1650"/>
    <cellStyle name="?鹎%U龡&amp;H齲_x0001_C铣_x0014__x0007__x0001__x0001_ 3 4 2 3 4" xfId="1651"/>
    <cellStyle name="?鹎%U龡&amp;H齲_x0001_C铣_x0014__x0007__x0001__x0001_ 3 4 2 3_2015财政决算公开" xfId="1652"/>
    <cellStyle name="强调文字颜色 4 3 2 2" xfId="1653"/>
    <cellStyle name="?鹎%U龡&amp;H齲_x0001_C铣_x0014__x0007__x0001__x0001_ 3 4 2 4" xfId="1654"/>
    <cellStyle name="Norma,_laroux_4_营业在建 (2)_E21" xfId="1655"/>
    <cellStyle name="20% - 强调文字颜色 3 2 5 2" xfId="1656"/>
    <cellStyle name="60% - 强调文字颜色 6 4 2 2 2" xfId="1657"/>
    <cellStyle name="?鹎%U龡&amp;H齲_x0001_C铣_x0014__x0007__x0001__x0001_ 3 4 2 4 3 2" xfId="1658"/>
    <cellStyle name="20% - 强调文字颜色 3 2 6" xfId="1659"/>
    <cellStyle name="60% - 强调文字颜色 6 4 2 3" xfId="1660"/>
    <cellStyle name="?鹎%U龡&amp;H齲_x0001_C铣_x0014__x0007__x0001__x0001_ 3 4 2 4 4" xfId="1661"/>
    <cellStyle name="?鹎%U龡&amp;H齲_x0001_C铣_x0014__x0007__x0001__x0001_ 3 4 2 4 4 2" xfId="1662"/>
    <cellStyle name="20% - 强调文字颜色 3 2 7" xfId="1663"/>
    <cellStyle name="输出 2 2" xfId="1664"/>
    <cellStyle name="20% - 强调文字颜色 2 4 2 2 2" xfId="1665"/>
    <cellStyle name="?鹎%U龡&amp;H齲_x0001_C铣_x0014__x0007__x0001__x0001_ 3 4 2 4 5" xfId="1666"/>
    <cellStyle name="常规 2 3 3 2" xfId="1667"/>
    <cellStyle name="?鹎%U龡&amp;H齲_x0001_C铣_x0014__x0007__x0001__x0001_ 3 4 2 4_2015财政决算公开" xfId="1668"/>
    <cellStyle name="20% - 强调文字颜色 3 3 4" xfId="1669"/>
    <cellStyle name="20% - 强调文字颜色 4 2 2 2" xfId="1670"/>
    <cellStyle name="强调文字颜色 4 3 2 3 2" xfId="1671"/>
    <cellStyle name="?鹎%U龡&amp;H齲_x0001_C铣_x0014__x0007__x0001__x0001_ 3 4 2 5 2" xfId="1672"/>
    <cellStyle name="强调文字颜色 4 3 2 4" xfId="1673"/>
    <cellStyle name="?鹎%U龡&amp;H齲_x0001_C铣_x0014__x0007__x0001__x0001_ 3 4 2 6" xfId="1674"/>
    <cellStyle name="40% - 强调文字颜色 5 3 3_2015财政决算公开" xfId="1675"/>
    <cellStyle name="20% - 强调文字颜色 3 4 4" xfId="1676"/>
    <cellStyle name="20% - 强调文字颜色 4 2 3 2" xfId="1677"/>
    <cellStyle name="?鹎%U龡&amp;H齲_x0001_C铣_x0014__x0007__x0001__x0001_ 3 4 2 6 2" xfId="1678"/>
    <cellStyle name="强调文字颜色 4 3 3 2 2" xfId="1679"/>
    <cellStyle name="40% - 强调文字颜色 5 3 2 2 2 2" xfId="1680"/>
    <cellStyle name="?鹎%U龡&amp;H齲_x0001_C铣_x0014__x0007__x0001__x0001_ 3 4 3 4 2" xfId="1681"/>
    <cellStyle name="?鹎%U龡&amp;H齲_x0001_C铣_x0014__x0007__x0001__x0001_ 3 4 2 7" xfId="1682"/>
    <cellStyle name="?鹎%U龡&amp;H齲_x0001_C铣_x0014__x0007__x0001__x0001_ 3 4 2 7 2" xfId="1683"/>
    <cellStyle name="强调文字颜色 5 2" xfId="1684"/>
    <cellStyle name="千位分隔 2 2 4 4 2" xfId="1685"/>
    <cellStyle name="常规 2 2 2 8 2" xfId="1686"/>
    <cellStyle name="?鹎%U龡&amp;H齲_x0001_C铣_x0014__x0007__x0001__x0001_ 3 4 2 8" xfId="1687"/>
    <cellStyle name="60% - 强调文字颜色 6 5 2 2" xfId="1688"/>
    <cellStyle name="检查单元格 2 4 3" xfId="1689"/>
    <cellStyle name="60% - 强调文字颜色 4 5 4" xfId="1690"/>
    <cellStyle name="?鹎%U龡&amp;H齲_x0001_C铣_x0014__x0007__x0001__x0001_ 3 4 2_2015财政决算公开" xfId="1691"/>
    <cellStyle name="货币 2 2 2" xfId="1692"/>
    <cellStyle name="货币 2 2 2 5 3" xfId="1693"/>
    <cellStyle name="?鹎%U龡&amp;H齲_x0001_C铣_x0014__x0007__x0001__x0001_ 3 4 3" xfId="1694"/>
    <cellStyle name="差 3 2 2" xfId="1695"/>
    <cellStyle name="千位分隔 4 6 4 3" xfId="1696"/>
    <cellStyle name="?鹎%U龡&amp;H齲_x0001_C铣_x0014__x0007__x0001__x0001_ 3 4 3 2" xfId="1697"/>
    <cellStyle name="差 3 2 2 2" xfId="1698"/>
    <cellStyle name="?鹎%U龡&amp;H齲_x0001_C铣_x0014__x0007__x0001__x0001_ 3 4 3 2 2" xfId="1699"/>
    <cellStyle name="差 3 2 2 2 2" xfId="1700"/>
    <cellStyle name="?鹎%U龡&amp;H齲_x0001_C铣_x0014__x0007__x0001__x0001_ 3 4 3 3" xfId="1701"/>
    <cellStyle name="差 3 2 2 3" xfId="1702"/>
    <cellStyle name="?鹎%U龡&amp;H齲_x0001_C铣_x0014__x0007__x0001__x0001_ 3 4 3 3 2" xfId="1703"/>
    <cellStyle name="强调文字颜色 4 3 3 2" xfId="1704"/>
    <cellStyle name="40% - 强调文字颜色 5 3 2 2 2" xfId="1705"/>
    <cellStyle name="?鹎%U龡&amp;H齲_x0001_C铣_x0014__x0007__x0001__x0001_ 3 4 3 4" xfId="1706"/>
    <cellStyle name="强调文字颜色 4 3 3 3" xfId="1707"/>
    <cellStyle name="40% - 强调文字颜色 5 3 2 2 3" xfId="1708"/>
    <cellStyle name="?鹎%U龡&amp;H齲_x0001_C铣_x0014__x0007__x0001__x0001_ 3 4 3 5" xfId="1709"/>
    <cellStyle name="货币 2 2 3 4" xfId="1710"/>
    <cellStyle name="?鹎%U龡&amp;H齲_x0001_C铣_x0014__x0007__x0001__x0001_ 3 4 3_2015财政决算公开" xfId="1711"/>
    <cellStyle name="?鹎%U龡&amp;H齲_x0001_C铣_x0014__x0007__x0001__x0001_ 3 5" xfId="1712"/>
    <cellStyle name="?鹎%U龡&amp;H齲_x0001_C铣_x0014__x0007__x0001__x0001_ 3 5 2" xfId="1713"/>
    <cellStyle name="?鹎%U龡&amp;H齲_x0001_C铣_x0014__x0007__x0001__x0001_ 3 5 2 2" xfId="1714"/>
    <cellStyle name="货币 3" xfId="1715"/>
    <cellStyle name="?鹎%U龡&amp;H齲_x0001_C铣_x0014__x0007__x0001__x0001_ 3 5 3" xfId="1716"/>
    <cellStyle name="差 3 3 2" xfId="1717"/>
    <cellStyle name="40% - 强调文字颜色 1 4 3 2" xfId="1718"/>
    <cellStyle name="货币 3 4 2" xfId="1719"/>
    <cellStyle name="?鹎%U龡&amp;H齲_x0001_C铣_x0014__x0007__x0001__x0001_ 3 5_2015财政决算公开" xfId="1720"/>
    <cellStyle name="?鹎%U龡&amp;H齲_x0001_C铣_x0014__x0007__x0001__x0001_ 3 6" xfId="1721"/>
    <cellStyle name="强调文字颜色 2 2 2 3" xfId="1722"/>
    <cellStyle name="?鹎%U龡&amp;H齲_x0001_C铣_x0014__x0007__x0001__x0001_ 3 6 2" xfId="1723"/>
    <cellStyle name="20% - 强调文字颜色 1 4" xfId="1724"/>
    <cellStyle name="40% - 着色 3 2" xfId="1725"/>
    <cellStyle name="?鹎%U龡&amp;H齲_x0001_C铣_x0014__x0007__x0001__x0001_ 3 7" xfId="1726"/>
    <cellStyle name="?鹎%U龡&amp;H齲_x0001_C铣_x0014__x0007__x0001__x0001_ 3 8" xfId="1727"/>
    <cellStyle name="常规 3 2 7" xfId="1728"/>
    <cellStyle name="强调文字颜色 2 2 4 3" xfId="1729"/>
    <cellStyle name="?鹎%U龡&amp;H齲_x0001_C铣_x0014__x0007__x0001__x0001_ 3 8 2" xfId="1730"/>
    <cellStyle name="20% - 强调文字颜色 3 4" xfId="1731"/>
    <cellStyle name="?鹎%U龡&amp;H齲_x0001_C铣_x0014__x0007__x0001__x0001_ 3 9" xfId="1732"/>
    <cellStyle name="20% - 强调文字颜色 4 4" xfId="1733"/>
    <cellStyle name="?鹎%U龡&amp;H齲_x0001_C铣_x0014__x0007__x0001__x0001_ 3 9 2" xfId="1734"/>
    <cellStyle name="40% - 强调文字颜色 6 5 2 3" xfId="1735"/>
    <cellStyle name="60% - 强调文字颜色 4 2 3 2 3" xfId="1736"/>
    <cellStyle name="千位分隔 5" xfId="1737"/>
    <cellStyle name="?鹎%U龡&amp;H齲_x0001_C铣_x0014__x0007__x0001__x0001_ 4 2 2" xfId="1738"/>
    <cellStyle name="标题 4 4" xfId="1739"/>
    <cellStyle name="千位分隔 5 2" xfId="1740"/>
    <cellStyle name="?鹎%U龡&amp;H齲_x0001_C铣_x0014__x0007__x0001__x0001_ 4 2 2 2" xfId="1741"/>
    <cellStyle name="标题 4 4 2" xfId="1742"/>
    <cellStyle name="千位分隔 5 2 2" xfId="1743"/>
    <cellStyle name="?鹎%U龡&amp;H齲_x0001_C铣_x0014__x0007__x0001__x0001_ 4 2 2 2 2" xfId="1744"/>
    <cellStyle name="标题 4 4 2 2" xfId="1745"/>
    <cellStyle name="强调文字颜色 3 3 4" xfId="1746"/>
    <cellStyle name="40% - 强调文字颜色 5 2 2 3" xfId="1747"/>
    <cellStyle name="20% - 强调文字颜色 6 5 3" xfId="1748"/>
    <cellStyle name="标题 3 4 2 2" xfId="1749"/>
    <cellStyle name="40% - 强调文字颜色 4 2 2 3" xfId="1750"/>
    <cellStyle name="20% - 强调文字颜色 1 4 2_2015财政决算公开" xfId="1751"/>
    <cellStyle name="百分比 7 4 3" xfId="1752"/>
    <cellStyle name="60% - 强调文字颜色 1 6 2" xfId="1753"/>
    <cellStyle name="常规 2 4 2 4 4 2" xfId="1754"/>
    <cellStyle name="千位分隔 5 3" xfId="1755"/>
    <cellStyle name="?鹎%U龡&amp;H齲_x0001_C铣_x0014__x0007__x0001__x0001_ 4 2 2 3" xfId="1756"/>
    <cellStyle name="标题 4 4 3" xfId="1757"/>
    <cellStyle name="20% - 强调文字颜色 2 5 2_2015财政决算公开" xfId="1758"/>
    <cellStyle name="60% - 强调文字颜色 1 6 2 2" xfId="1759"/>
    <cellStyle name="20% - 强调文字颜色 6 6 3" xfId="1760"/>
    <cellStyle name="强调文字颜色 3 4 4" xfId="1761"/>
    <cellStyle name="40% - 强调文字颜色 5 2 3 3" xfId="1762"/>
    <cellStyle name="常规 3 2 2 5" xfId="1763"/>
    <cellStyle name="千位分隔 5 3 2" xfId="1764"/>
    <cellStyle name="?鹎%U龡&amp;H齲_x0001_C铣_x0014__x0007__x0001__x0001_ 4 2 2 3 2" xfId="1765"/>
    <cellStyle name="60% - 强调文字颜色 1 6 3" xfId="1766"/>
    <cellStyle name="千位分隔 5 4" xfId="1767"/>
    <cellStyle name="?鹎%U龡&amp;H齲_x0001_C铣_x0014__x0007__x0001__x0001_ 4 2 2 4" xfId="1768"/>
    <cellStyle name="货币 3 4 3 2" xfId="1769"/>
    <cellStyle name="20% - 强调文字颜色 4 5_2015财政决算公开" xfId="1770"/>
    <cellStyle name="千位分隔 5 5" xfId="1771"/>
    <cellStyle name="?鹎%U龡&amp;H齲_x0001_C铣_x0014__x0007__x0001__x0001_ 4 2 2 5" xfId="1772"/>
    <cellStyle name="20% - 强调文字颜色 4 2 3 3" xfId="1773"/>
    <cellStyle name="?鹎%U龡&amp;H齲_x0001_C铣_x0014__x0007__x0001__x0001_ 4 2 2_2015财政决算公开" xfId="1774"/>
    <cellStyle name="千位分隔 6" xfId="1775"/>
    <cellStyle name="?鹎%U龡&amp;H齲_x0001_C铣_x0014__x0007__x0001__x0001_ 4 2 3" xfId="1776"/>
    <cellStyle name="标题 4 5" xfId="1777"/>
    <cellStyle name="千位分隔 6 2 2" xfId="1778"/>
    <cellStyle name="?鹎%U龡&amp;H齲_x0001_C铣_x0014__x0007__x0001__x0001_ 4 2 3 2 2" xfId="1779"/>
    <cellStyle name="标题 4 5 2 2" xfId="1780"/>
    <cellStyle name="强调文字颜色 4 3 4" xfId="1781"/>
    <cellStyle name="40% - 强调文字颜色 5 3 2 3" xfId="1782"/>
    <cellStyle name="千位分隔 6 3 2" xfId="1783"/>
    <cellStyle name="?鹎%U龡&amp;H齲_x0001_C铣_x0014__x0007__x0001__x0001_ 4 2 3 3 2" xfId="1784"/>
    <cellStyle name="强调文字颜色 4 4 4" xfId="1785"/>
    <cellStyle name="40% - 强调文字颜色 5 3 3 3" xfId="1786"/>
    <cellStyle name="40% - 强调文字颜色 4 2_2015财政决算公开" xfId="1787"/>
    <cellStyle name="强调文字颜色 3 2 3 2 2 2" xfId="1788"/>
    <cellStyle name="20% - 强调文字颜色 1 3 2 4" xfId="1789"/>
    <cellStyle name="?鹎%U龡&amp;H齲_x0001_C铣_x0014__x0007__x0001__x0001_ 4 2_2015财政决算公开" xfId="1790"/>
    <cellStyle name="?鹎%U龡&amp;H齲_x0001_C铣_x0014__x0007__x0001__x0001_ 4 3" xfId="1791"/>
    <cellStyle name="?鹎%U龡&amp;H齲_x0001_C铣_x0014__x0007__x0001__x0001_ 4 3 2 2" xfId="1792"/>
    <cellStyle name="标题 5 4 2" xfId="1793"/>
    <cellStyle name="?鹎%U龡&amp;H齲_x0001_C铣_x0014__x0007__x0001__x0001_ 4 4" xfId="1794"/>
    <cellStyle name="?鹎%U龡&amp;H齲_x0001_C铣_x0014__x0007__x0001__x0001_ 4 4 2" xfId="1795"/>
    <cellStyle name="?鹎%U龡&amp;H齲_x0001_C铣_x0014__x0007__x0001__x0001_ 4 4 2 2" xfId="1796"/>
    <cellStyle name="?鹎%U龡&amp;H齲_x0001_C铣_x0014__x0007__x0001__x0001_ 4 4 3" xfId="1797"/>
    <cellStyle name="差 4 2 2" xfId="1798"/>
    <cellStyle name="?鹎%U龡&amp;H齲_x0001_C铣_x0014__x0007__x0001__x0001_ 4 4 3 2" xfId="1799"/>
    <cellStyle name="差 4 2 2 2" xfId="1800"/>
    <cellStyle name="20% - 强调文字颜色 5 5 2" xfId="1801"/>
    <cellStyle name="强调文字颜色 2 3 3" xfId="1802"/>
    <cellStyle name="好 2 2 2 2" xfId="1803"/>
    <cellStyle name="?鹎%U龡&amp;H齲_x0001_C铣_x0014__x0007__x0001__x0001_ 4 4_2015财政决算公开" xfId="1804"/>
    <cellStyle name="?鹎%U龡&amp;H齲_x0001_C铣_x0014__x0007__x0001__x0001_ 4 5" xfId="1805"/>
    <cellStyle name="?鹎%U龡&amp;H齲_x0001_C铣_x0014__x0007__x0001__x0001_ 4 5 2" xfId="1806"/>
    <cellStyle name="?鹎%U龡&amp;H齲_x0001_C铣_x0014__x0007__x0001__x0001_ 4 5 2 2" xfId="1807"/>
    <cellStyle name="?鹎%U龡&amp;H齲_x0001_C铣_x0014__x0007__x0001__x0001_ 4 5 3 2" xfId="1808"/>
    <cellStyle name="?鹎%U龡&amp;H齲_x0001_C铣_x0014__x0007__x0001__x0001_ 4 6" xfId="1809"/>
    <cellStyle name="20% - 强调文字颜色 5 5 2_2015财政决算公开" xfId="1810"/>
    <cellStyle name="输入 3" xfId="1811"/>
    <cellStyle name="常规 2 9" xfId="1812"/>
    <cellStyle name="强调文字颜色 2 3 2 3" xfId="1813"/>
    <cellStyle name="?鹎%U龡&amp;H齲_x0001_C铣_x0014__x0007__x0001__x0001_ 4 6 2" xfId="1814"/>
    <cellStyle name="60% - 强调文字颜色 3 9" xfId="1815"/>
    <cellStyle name="强调文字颜色 2 3 2 3 2" xfId="1816"/>
    <cellStyle name="?鹎%U龡&amp;H齲_x0001_C铣_x0014__x0007__x0001__x0001_ 4 6 2 2" xfId="1817"/>
    <cellStyle name="60% - 强调文字颜色 4 9" xfId="1818"/>
    <cellStyle name="?鹎%U龡&amp;H齲_x0001_C铣_x0014__x0007__x0001__x0001_ 4 6 3 2" xfId="1819"/>
    <cellStyle name="?鹎%U龡&amp;H齲_x0001_C铣_x0014__x0007__x0001__x0001_ 4 6_2015财政决算公开" xfId="1820"/>
    <cellStyle name="40% - 着色 4 2" xfId="1821"/>
    <cellStyle name="?鹎%U龡&amp;H齲_x0001_C铣_x0014__x0007__x0001__x0001_ 4 7" xfId="1822"/>
    <cellStyle name="20% - 强调文字颜色 5 5 2 3" xfId="1823"/>
    <cellStyle name="常规 3 9" xfId="1824"/>
    <cellStyle name="强调文字颜色 2 3 3 3" xfId="1825"/>
    <cellStyle name="?鹎%U龡&amp;H齲_x0001_C铣_x0014__x0007__x0001__x0001_ 4 7 2" xfId="1826"/>
    <cellStyle name="?鹎%U龡&amp;H齲_x0001_C铣_x0014__x0007__x0001__x0001_ 4 8" xfId="1827"/>
    <cellStyle name="40% - 强调文字颜色 5 3 2_2015财政决算公开" xfId="1828"/>
    <cellStyle name="20% - 强调文字颜色 2 4_2015财政决算公开" xfId="1829"/>
    <cellStyle name="千位分隔 4 2 2 3" xfId="1830"/>
    <cellStyle name="常规 104" xfId="1831"/>
    <cellStyle name="常规 4 2 7" xfId="1832"/>
    <cellStyle name="?鹎%U龡&amp;H齲_x0001_C铣_x0014__x0007__x0001__x0001_ 4 8 2" xfId="1833"/>
    <cellStyle name="?鹎%U龡&amp;H齲_x0001_C铣_x0014__x0007__x0001__x0001_ 4 9" xfId="1834"/>
    <cellStyle name="千位分隔 4 2 3 3" xfId="1835"/>
    <cellStyle name="常规 5 9" xfId="1836"/>
    <cellStyle name="?鹎%U龡&amp;H齲_x0001_C铣_x0014__x0007__x0001__x0001_ 4 9 2" xfId="1837"/>
    <cellStyle name="60% - 强调文字颜色 5 5 2 2 2" xfId="1838"/>
    <cellStyle name="?鹎%U龡&amp;H齲_x0001_C铣_x0014__x0007__x0001__x0001_ 5 3 2" xfId="1839"/>
    <cellStyle name="60% - 强调文字颜色 5 5 2 3" xfId="1840"/>
    <cellStyle name="40% - 强调文字颜色 6 3 2 2 2 2" xfId="1841"/>
    <cellStyle name="?鹎%U龡&amp;H齲_x0001_C铣_x0014__x0007__x0001__x0001_ 5 4" xfId="1842"/>
    <cellStyle name="40% - 强调文字颜色 6 2" xfId="1843"/>
    <cellStyle name="好 3 3" xfId="1844"/>
    <cellStyle name="20% - 强调文字颜色 3 3 2 2" xfId="1845"/>
    <cellStyle name="百分比 5 2 4" xfId="1846"/>
    <cellStyle name="常规 2 3 6 4" xfId="1847"/>
    <cellStyle name="强调文字颜色 4 2 3 3 2" xfId="1848"/>
    <cellStyle name="?鹎%U龡&amp;H齲_x0001_C铣_x0014__x0007__x0001__x0001_ 6 2" xfId="1849"/>
    <cellStyle name="标题 2 2 4" xfId="1850"/>
    <cellStyle name="40% - 强调文字颜色 6 2 2" xfId="1851"/>
    <cellStyle name="好 3 3 2" xfId="1852"/>
    <cellStyle name="20% - 强调文字颜色 3 3 2 2 2" xfId="1853"/>
    <cellStyle name="常规 2 3 6 4 2" xfId="1854"/>
    <cellStyle name="常规 4 2 3 8" xfId="1855"/>
    <cellStyle name="?鹎%U龡&amp;H齲_x0001_C铣_x0014__x0007__x0001__x0001_ 6 2 2" xfId="1856"/>
    <cellStyle name="标题 2 2 4 2" xfId="1857"/>
    <cellStyle name="货币 3 6" xfId="1858"/>
    <cellStyle name="40% - 强调文字颜色 6 3 2" xfId="1859"/>
    <cellStyle name="好 3 4 2" xfId="1860"/>
    <cellStyle name="20% - 强调文字颜色 3 3 2 3 2" xfId="1861"/>
    <cellStyle name="货币 4 6" xfId="1862"/>
    <cellStyle name="?鹎%U龡&amp;H齲_x0001_C铣_x0014__x0007__x0001__x0001_ 6 3 2" xfId="1863"/>
    <cellStyle name="输出 4 2 2 2" xfId="1864"/>
    <cellStyle name="常规 3 2 2" xfId="1865"/>
    <cellStyle name="20% - 强调文字颜色 3 3 2_2015财政决算公开" xfId="1866"/>
    <cellStyle name="计算 7" xfId="1867"/>
    <cellStyle name="20% - 着色 5" xfId="1868"/>
    <cellStyle name="?鹎%U龡&amp;H齲_x0001_C铣_x0014__x0007__x0001__x0001_ 6_2015财政决算公开" xfId="1869"/>
    <cellStyle name="20% - 强调文字颜色 3 3 3" xfId="1870"/>
    <cellStyle name="强调文字颜色 4 2 3 4" xfId="1871"/>
    <cellStyle name="?鹎%U龡&amp;H齲_x0001_C铣_x0014__x0007__x0001__x0001_ 7" xfId="1872"/>
    <cellStyle name="20% - 强调文字颜色 1 2" xfId="1873"/>
    <cellStyle name="20% - 强调文字颜色 1 2 2 2 2 2" xfId="1874"/>
    <cellStyle name="60% - 强调文字颜色 4 2 3 3 2" xfId="1875"/>
    <cellStyle name="20% - 强调文字颜色 1 2 2 2 3" xfId="1876"/>
    <cellStyle name="40% - 强调文字颜色 6 5 3 2" xfId="1877"/>
    <cellStyle name="20% - 强调文字颜色 1 2 3 2 2 2" xfId="1878"/>
    <cellStyle name="注释 3 2 3 2" xfId="1879"/>
    <cellStyle name="常规 13 2 2 2 2" xfId="1880"/>
    <cellStyle name="20% - 强调文字颜色 1 2 3 2 3" xfId="1881"/>
    <cellStyle name="20% - 强调文字颜色 1 2 3 5" xfId="1882"/>
    <cellStyle name="20% - 强调文字颜色 1 3 2 2 3" xfId="1883"/>
    <cellStyle name="20% - 强调文字颜色 1 2 3_2015财政决算公开" xfId="1884"/>
    <cellStyle name="20% - 强调文字颜色 1 2 4 2 2" xfId="1885"/>
    <cellStyle name="40% - 强调文字颜色 1 5 3" xfId="1886"/>
    <cellStyle name="20% - 强调文字颜色 1 2 4 3" xfId="1887"/>
    <cellStyle name="20% - 强调文字颜色 1 2 4 4" xfId="1888"/>
    <cellStyle name="20% - 强调文字颜色 1 3 2 3 2" xfId="1889"/>
    <cellStyle name="20% - 强调文字颜色 1 2 4_2015财政决算公开" xfId="1890"/>
    <cellStyle name="千位分隔 3 6 2 2" xfId="1891"/>
    <cellStyle name="20% - 强调文字颜色 1 2 5 2" xfId="1892"/>
    <cellStyle name="强调文字颜色 2 2 2 2" xfId="1893"/>
    <cellStyle name="20% - 强调文字颜色 1 3" xfId="1894"/>
    <cellStyle name="20% - 强调文字颜色 1 3 2 2 2 2" xfId="1895"/>
    <cellStyle name="20% - 强调文字颜色 1 3 2 2_2015财政决算公开" xfId="1896"/>
    <cellStyle name="20% - 强调文字颜色 1 3 2 3" xfId="1897"/>
    <cellStyle name="20% - 强调文字颜色 1 3 2_2015财政决算公开" xfId="1898"/>
    <cellStyle name="60% - 强调文字颜色 1 5 2 2 2" xfId="1899"/>
    <cellStyle name="40% - 强调文字颜色 6 2 2 2 2 2" xfId="1900"/>
    <cellStyle name="常规 5 6 2 2" xfId="1901"/>
    <cellStyle name="20% - 强调文字颜色 1 3 3 3" xfId="1902"/>
    <cellStyle name="常规 2 2 2 2 2" xfId="1903"/>
    <cellStyle name="20% - 强调文字颜色 1 3 3_2015财政决算公开" xfId="1904"/>
    <cellStyle name="适中 8" xfId="1905"/>
    <cellStyle name="20% - 强调文字颜色 5 4 3 2" xfId="1906"/>
    <cellStyle name="常规 3 2 6" xfId="1907"/>
    <cellStyle name="强调文字颜色 2 2 4 2" xfId="1908"/>
    <cellStyle name="20% - 强调文字颜色 3 3" xfId="1909"/>
    <cellStyle name="20% - 强调文字颜色 1 3_2015财政决算公开" xfId="1910"/>
    <cellStyle name="20% - 强调文字颜色 1 4 2 3" xfId="1911"/>
    <cellStyle name="60% - 强调文字颜色 3 3" xfId="1912"/>
    <cellStyle name="20% - 强调文字颜色 1 5 2 2" xfId="1913"/>
    <cellStyle name="60% - 强调文字颜色 3 3 2" xfId="1914"/>
    <cellStyle name="20% - 强调文字颜色 1 5 2 2 2" xfId="1915"/>
    <cellStyle name="20% - 强调文字颜色 6 2 2_2015财政决算公开" xfId="1916"/>
    <cellStyle name="汇总 7" xfId="1917"/>
    <cellStyle name="20% - 强调文字颜色 3 2 3 4" xfId="1918"/>
    <cellStyle name="60% - 强调文字颜色 3 4" xfId="1919"/>
    <cellStyle name="20% - 强调文字颜色 1 5 2 3" xfId="1920"/>
    <cellStyle name="常规 2 4 2 6 2" xfId="1921"/>
    <cellStyle name="常规 2 3 2 3 3 2" xfId="1922"/>
    <cellStyle name="强调文字颜色 6 2 3 3" xfId="1923"/>
    <cellStyle name="20% - 强调文字颜色 1 5 2_2015财政决算公开" xfId="1924"/>
    <cellStyle name="计算 4 2" xfId="1925"/>
    <cellStyle name="20% - 着色 2 2" xfId="1926"/>
    <cellStyle name="20% - 强调文字颜色 4 2 3 2_2015财政决算公开" xfId="1927"/>
    <cellStyle name="20% - 强调文字颜色 1 5 3" xfId="1928"/>
    <cellStyle name="60% - 强调文字颜色 4 3" xfId="1929"/>
    <cellStyle name="20% - 强调文字颜色 1 5 3 2" xfId="1930"/>
    <cellStyle name="常规 14 6" xfId="1931"/>
    <cellStyle name="60% - 强调文字颜色 5 2 2 2 3" xfId="1932"/>
    <cellStyle name="20% - 强调文字颜色 2 3 3_2015财政决算公开" xfId="1933"/>
    <cellStyle name="强调文字颜色 4 5 3 2" xfId="1934"/>
    <cellStyle name="20% - 强调文字颜色 1 5 4" xfId="1935"/>
    <cellStyle name="计算 5 2" xfId="1936"/>
    <cellStyle name="20% - 着色 3 2" xfId="1937"/>
    <cellStyle name="60% - 强调文字颜色 3 2 3 2 2 2" xfId="1938"/>
    <cellStyle name="20% - 强调文字颜色 1 6 3" xfId="1939"/>
    <cellStyle name="20% - 强调文字颜色 1 6_2015财政决算公开" xfId="1940"/>
    <cellStyle name="货币 4 2 4" xfId="1941"/>
    <cellStyle name="20% - 强调文字颜色 2 2" xfId="1942"/>
    <cellStyle name="20% - 强调文字颜色 2 6 2 2" xfId="1943"/>
    <cellStyle name="20% - 强调文字颜色 2 2 2 2 2 2" xfId="1944"/>
    <cellStyle name="标题 2 8" xfId="1945"/>
    <cellStyle name="60% - 强调文字颜色 1 2 2 2" xfId="1946"/>
    <cellStyle name="20% - 强调文字颜色 2 6 3" xfId="1947"/>
    <cellStyle name="60% - 强调文字颜色 5 2 3 3 2" xfId="1948"/>
    <cellStyle name="20% - 强调文字颜色 2 2 2 2 3" xfId="1949"/>
    <cellStyle name="60% - 强调文字颜色 1 3 2" xfId="1950"/>
    <cellStyle name="20% - 强调文字颜色 2 6_2015财政决算公开" xfId="1951"/>
    <cellStyle name="60% - 强调文字颜色 5 2 4 3" xfId="1952"/>
    <cellStyle name="20% - 强调文字颜色 2 2 2 2_2015财政决算公开" xfId="1953"/>
    <cellStyle name="40% - 强调文字颜色 1 3 2 2_2015财政决算公开" xfId="1954"/>
    <cellStyle name="20% - 强调文字颜色 2 2 3 2 3" xfId="1955"/>
    <cellStyle name="常规 2 2 2 2 4" xfId="1956"/>
    <cellStyle name="60% - 强调文字颜色 2 2 2 3 2" xfId="1957"/>
    <cellStyle name="20% - 强调文字颜色 2 2 3 2_2015财政决算公开" xfId="1958"/>
    <cellStyle name="20% - 强调文字颜色 2 2 4 3" xfId="1959"/>
    <cellStyle name="60% - 强调文字颜色 1 4 2 3" xfId="1960"/>
    <cellStyle name="20% - 强调文字颜色 4 3 2 3 2" xfId="1961"/>
    <cellStyle name="20% - 强调文字颜色 2 2_2015财政决算公开" xfId="1962"/>
    <cellStyle name="20% - 强调文字颜色 5 4 2 2" xfId="1963"/>
    <cellStyle name="强调文字颜色 2 2 3 2" xfId="1964"/>
    <cellStyle name="20% - 强调文字颜色 2 3" xfId="1965"/>
    <cellStyle name="20% - 强调文字颜色 2 3 2 2 2 2" xfId="1966"/>
    <cellStyle name="20% - 强调文字颜色 2 3 2 2 3" xfId="1967"/>
    <cellStyle name="20% - 强调文字颜色 2 3 2 2_2015财政决算公开" xfId="1968"/>
    <cellStyle name="20% - 强调文字颜色 2 3 2 3" xfId="1969"/>
    <cellStyle name="20% - 强调文字颜色 2 3 2 3 2" xfId="1970"/>
    <cellStyle name="20% - 强调文字颜色 2 3 2 4" xfId="1971"/>
    <cellStyle name="20% - 强调文字颜色 2 3 2_2015财政决算公开" xfId="1972"/>
    <cellStyle name="20% - 强调文字颜色 2 3 3 2 2" xfId="1973"/>
    <cellStyle name="40% - 强调文字颜色 6 2 3 2 2 2" xfId="1974"/>
    <cellStyle name="常规 4 2 2 4 2 2" xfId="1975"/>
    <cellStyle name="20% - 强调文字颜色 2 3 3 3" xfId="1976"/>
    <cellStyle name="20% - 强调文字颜色 2 3_2015财政决算公开" xfId="1977"/>
    <cellStyle name="常规 2 4 2 2 4 2" xfId="1978"/>
    <cellStyle name="20% - 强调文字颜色 2 4 2_2015财政决算公开" xfId="1979"/>
    <cellStyle name="20% - 强调文字颜色 2 5 2 2" xfId="1980"/>
    <cellStyle name="20% - 强调文字颜色 2 5 2 2 2" xfId="1981"/>
    <cellStyle name="20% - 强调文字颜色 2 5 2 3" xfId="1982"/>
    <cellStyle name="20% - 强调文字颜色 2 5 3" xfId="1983"/>
    <cellStyle name="20% - 强调文字颜色 4 6_2015财政决算公开" xfId="1984"/>
    <cellStyle name="20% - 强调文字颜色 2 5 3 2" xfId="1985"/>
    <cellStyle name="20% - 强调文字颜色 2 5 4" xfId="1986"/>
    <cellStyle name="20% - 强调文字颜色 6 3 4" xfId="1987"/>
    <cellStyle name="常规 14 9" xfId="1988"/>
    <cellStyle name="20% - 强调文字颜色 4 5 2 2" xfId="1989"/>
    <cellStyle name="20% - 强调文字颜色 2 5_2015财政决算公开" xfId="1990"/>
    <cellStyle name="常规 3 2 5" xfId="1991"/>
    <cellStyle name="20% - 强调文字颜色 3 2" xfId="1992"/>
    <cellStyle name="20% - 强调文字颜色 3 2 2 2 2" xfId="1993"/>
    <cellStyle name="20% - 强调文字颜色 3 2 2 2 2 2" xfId="1994"/>
    <cellStyle name="20% - 强调文字颜色 4 2 2 2_2015财政决算公开" xfId="1995"/>
    <cellStyle name="20% - 强调文字颜色 3 2 2 2 3" xfId="1996"/>
    <cellStyle name="60% - 强调文字颜色 6 2 3 3 2" xfId="1997"/>
    <cellStyle name="常规 51 2" xfId="1998"/>
    <cellStyle name="20% - 强调文字颜色 3 2 2 2_2015财政决算公开" xfId="1999"/>
    <cellStyle name="20% - 强调文字颜色 3 2 2 3 2" xfId="2000"/>
    <cellStyle name="60% - 强调文字颜色 3 2 2" xfId="2001"/>
    <cellStyle name="常规 12 2 3 2 2" xfId="2002"/>
    <cellStyle name="20% - 强调文字颜色 3 2 2 4" xfId="2003"/>
    <cellStyle name="20% - 强调文字颜色 3 2 2_2015财政决算公开" xfId="2004"/>
    <cellStyle name="汇总 5 2" xfId="2005"/>
    <cellStyle name="20% - 强调文字颜色 3 2 3 2 2" xfId="2006"/>
    <cellStyle name="常规 2 2 7 4 2" xfId="2007"/>
    <cellStyle name="汇总 5 2 2" xfId="2008"/>
    <cellStyle name="20% - 强调文字颜色 3 2 3 2 2 2" xfId="2009"/>
    <cellStyle name="20% - 强调文字颜色 6 2 3 2" xfId="2010"/>
    <cellStyle name="汇总 5 3" xfId="2011"/>
    <cellStyle name="20% - 强调文字颜色 3 2 3 2 3" xfId="2012"/>
    <cellStyle name="20% - 强调文字颜色 3 2 3 2_2015财政决算公开" xfId="2013"/>
    <cellStyle name="常规 4 3 2" xfId="2014"/>
    <cellStyle name="常规 5 4" xfId="2015"/>
    <cellStyle name="汇总 6" xfId="2016"/>
    <cellStyle name="20% - 强调文字颜色 3 2 3 3" xfId="2017"/>
    <cellStyle name="常规 2 2 7 5" xfId="2018"/>
    <cellStyle name="常规 10 2 3" xfId="2019"/>
    <cellStyle name="汇总 6 2" xfId="2020"/>
    <cellStyle name="20% - 强调文字颜色 3 2 3 3 2" xfId="2021"/>
    <cellStyle name="60% - 强调文字颜色 3 3 3" xfId="2022"/>
    <cellStyle name="汇总 2 2 2 2" xfId="2023"/>
    <cellStyle name="20% - 强调文字颜色 3 2 3 5" xfId="2024"/>
    <cellStyle name="20% - 强调文字颜色 3 2 4 3" xfId="2025"/>
    <cellStyle name="60% - 强调文字颜色 3 4 2" xfId="2026"/>
    <cellStyle name="20% - 强调文字颜色 3 2 4 4" xfId="2027"/>
    <cellStyle name="20% - 强调文字颜色 3 2 4_2015财政决算公开" xfId="2028"/>
    <cellStyle name="货币 3 3 4 2" xfId="2029"/>
    <cellStyle name="40% - 强调文字颜色 6 2 2 2" xfId="2030"/>
    <cellStyle name="常规 4 3 4" xfId="2031"/>
    <cellStyle name="常规 5 6" xfId="2032"/>
    <cellStyle name="好 3 3 2 2" xfId="2033"/>
    <cellStyle name="20% - 强调文字颜色 3 3 2 2 2 2" xfId="2034"/>
    <cellStyle name="40% - 强调文字颜色 6 2 3" xfId="2035"/>
    <cellStyle name="好 3 3 3" xfId="2036"/>
    <cellStyle name="20% - 强调文字颜色 3 3 2 2 3" xfId="2037"/>
    <cellStyle name="40% - 强调文字颜色 6 2_2015财政决算公开" xfId="2038"/>
    <cellStyle name="20% - 强调文字颜色 3 3 2 2_2015财政决算公开" xfId="2039"/>
    <cellStyle name="20% - 强调文字颜色 3 3 3 2" xfId="2040"/>
    <cellStyle name="百分比 5 3 4" xfId="2041"/>
    <cellStyle name="20% - 强调文字颜色 3 3 3_2015财政决算公开" xfId="2042"/>
    <cellStyle name="常规 50 3" xfId="2043"/>
    <cellStyle name="差 3 3 2 2" xfId="2044"/>
    <cellStyle name="20% - 强调文字颜色 3 3 4 2" xfId="2045"/>
    <cellStyle name="20% - 强调文字颜色 4 2 2 2 2" xfId="2046"/>
    <cellStyle name="20% - 强调文字颜色 3 3 5" xfId="2047"/>
    <cellStyle name="20% - 强调文字颜色 4 2 2 3" xfId="2048"/>
    <cellStyle name="20% - 强调文字颜色 3 3_2015财政决算公开" xfId="2049"/>
    <cellStyle name="20% - 强调文字颜色 3 4 2 2" xfId="2050"/>
    <cellStyle name="百分比 6 2 4" xfId="2051"/>
    <cellStyle name="常规 2 4 6 4" xfId="2052"/>
    <cellStyle name="20% - 强调文字颜色 3 4 2 2 2" xfId="2053"/>
    <cellStyle name="常规 2 4 6 4 2" xfId="2054"/>
    <cellStyle name="常规 2 5 2" xfId="2055"/>
    <cellStyle name="20% - 强调文字颜色 3 4 2 3" xfId="2056"/>
    <cellStyle name="常规 2 4 6 5" xfId="2057"/>
    <cellStyle name="20% - 强调文字颜色 3 4 3" xfId="2058"/>
    <cellStyle name="20% - 强调文字颜色 3 4 3 2" xfId="2059"/>
    <cellStyle name="20% - 强调文字颜色 3 4_2015财政决算公开" xfId="2060"/>
    <cellStyle name="常规 3 2 8" xfId="2061"/>
    <cellStyle name="20% - 强调文字颜色 3 5" xfId="2062"/>
    <cellStyle name="常规 3 2 8 2" xfId="2063"/>
    <cellStyle name="20% - 强调文字颜色 3 5 2" xfId="2064"/>
    <cellStyle name="20% - 强调文字颜色 3 5 2 2" xfId="2065"/>
    <cellStyle name="百分比 7 2 4" xfId="2066"/>
    <cellStyle name="20% - 强调文字颜色 3 5 2 2 2" xfId="2067"/>
    <cellStyle name="常规 3 5 2" xfId="2068"/>
    <cellStyle name="20% - 强调文字颜色 3 5 2 3" xfId="2069"/>
    <cellStyle name="百分比 7 2 5" xfId="2070"/>
    <cellStyle name="20% - 强调文字颜色 3 5 2_2015财政决算公开" xfId="2071"/>
    <cellStyle name="20% - 强调文字颜色 3 5 3" xfId="2072"/>
    <cellStyle name="20% - 强调文字颜色 3 5 3 2" xfId="2073"/>
    <cellStyle name="百分比 7 3 4" xfId="2074"/>
    <cellStyle name="20% - 强调文字颜色 3 5 4" xfId="2075"/>
    <cellStyle name="20% - 强调文字颜色 4 2 4 2" xfId="2076"/>
    <cellStyle name="60% - 强调文字颜色 1 3 2 2" xfId="2077"/>
    <cellStyle name="20% - 强调文字颜色 3 6 3" xfId="2078"/>
    <cellStyle name="20% - 强调文字颜色 3 6_2015财政决算公开" xfId="2079"/>
    <cellStyle name="常规 3 3 5" xfId="2080"/>
    <cellStyle name="好 3 2 2 3" xfId="2081"/>
    <cellStyle name="20% - 强调文字颜色 4 2" xfId="2082"/>
    <cellStyle name="标题 5 3 2 2" xfId="2083"/>
    <cellStyle name="20% - 强调文字颜色 4 2 2" xfId="2084"/>
    <cellStyle name="标题 5 3 2 2 2" xfId="2085"/>
    <cellStyle name="20% - 强调文字颜色 4 2 2 2 3" xfId="2086"/>
    <cellStyle name="20% - 强调文字颜色 4 2 2 3 2" xfId="2087"/>
    <cellStyle name="20% - 强调文字颜色 4 2 2 4" xfId="2088"/>
    <cellStyle name="20% - 强调文字颜色 4 2 2_2015财政决算公开" xfId="2089"/>
    <cellStyle name="20% - 强调文字颜色 4 2 3" xfId="2090"/>
    <cellStyle name="60% - 强调文字颜色 1 8" xfId="2091"/>
    <cellStyle name="标题 3 3 2 3" xfId="2092"/>
    <cellStyle name="20% - 强调文字颜色 4 2 3 2 2" xfId="2093"/>
    <cellStyle name="60% - 强调文字颜色 1 9" xfId="2094"/>
    <cellStyle name="20% - 强调文字颜色 5 3 2 2_2015财政决算公开" xfId="2095"/>
    <cellStyle name="20% - 强调文字颜色 4 2 3 2 3" xfId="2096"/>
    <cellStyle name="常规 2 7 2" xfId="2097"/>
    <cellStyle name="60% - 强调文字颜色 2 8" xfId="2098"/>
    <cellStyle name="20% - 强调文字颜色 4 2 3 3 2" xfId="2099"/>
    <cellStyle name="20% - 强调文字颜色 4 2 3 4" xfId="2100"/>
    <cellStyle name="汇总 3 2 2 2" xfId="2101"/>
    <cellStyle name="20% - 强调文字颜色 4 2 3 5" xfId="2102"/>
    <cellStyle name="20% - 强调文字颜色 4 2 3_2015财政决算公开" xfId="2103"/>
    <cellStyle name="20% - 强调文字颜色 4 2 4" xfId="2104"/>
    <cellStyle name="常规 10 110" xfId="2105"/>
    <cellStyle name="千位分隔 2 2 3 2" xfId="2106"/>
    <cellStyle name="40% - 强调文字颜色 4 2 2 4" xfId="2107"/>
    <cellStyle name="20% - 强调文字颜色 4 2 4 2 2" xfId="2108"/>
    <cellStyle name="20% - 强调文字颜色 4 2 4 3" xfId="2109"/>
    <cellStyle name="20% - 强调文字颜色 4 2 4 4" xfId="2110"/>
    <cellStyle name="20% - 强调文字颜色 4 2 4_2015财政决算公开" xfId="2111"/>
    <cellStyle name="好 6 2" xfId="2112"/>
    <cellStyle name="标题 3 2 3 2" xfId="2113"/>
    <cellStyle name="20% - 强调文字颜色 4 2 5" xfId="2114"/>
    <cellStyle name="20% - 强调文字颜色 4 2 5 2" xfId="2115"/>
    <cellStyle name="60% - 强调文字颜色 1 3 2 3" xfId="2116"/>
    <cellStyle name="20% - 强调文字颜色 4 2 6" xfId="2117"/>
    <cellStyle name="20% - 强调文字颜色 4 2 7" xfId="2118"/>
    <cellStyle name="常规 10 3 2" xfId="2119"/>
    <cellStyle name="检查单元格 8" xfId="2120"/>
    <cellStyle name="40% - 强调文字颜色 4 5 3 2" xfId="2121"/>
    <cellStyle name="常规 2 5 2 4" xfId="2122"/>
    <cellStyle name="输出 3 2 3" xfId="2123"/>
    <cellStyle name="20% - 强调文字颜色 4 2_2015财政决算公开" xfId="2124"/>
    <cellStyle name="强调文字颜色 2 2 5 2" xfId="2125"/>
    <cellStyle name="20% - 强调文字颜色 4 3" xfId="2126"/>
    <cellStyle name="标题 5 3 2 3" xfId="2127"/>
    <cellStyle name="20% - 强调文字颜色 4 3 2" xfId="2128"/>
    <cellStyle name="20% - 强调文字颜色 4 3 2 2" xfId="2129"/>
    <cellStyle name="20% - 强调文字颜色 4 3 4" xfId="2130"/>
    <cellStyle name="20% - 强调文字颜色 4 5 4" xfId="2131"/>
    <cellStyle name="20% - 强调文字颜色 4 3 2 2 2" xfId="2132"/>
    <cellStyle name="20% - 强调文字颜色 4 3 4 2" xfId="2133"/>
    <cellStyle name="强调文字颜色 3 3 5" xfId="2134"/>
    <cellStyle name="千位分隔 3 2 3 2" xfId="2135"/>
    <cellStyle name="40% - 强调文字颜色 5 2 2 4" xfId="2136"/>
    <cellStyle name="20% - 强调文字颜色 4 3 2 2 2 2" xfId="2137"/>
    <cellStyle name="20% - 强调文字颜色 6 5 4" xfId="2138"/>
    <cellStyle name="20% - 强调文字颜色 4 3 2 2 3" xfId="2139"/>
    <cellStyle name="注释 2 2 2 2" xfId="2140"/>
    <cellStyle name="40% - 强调文字颜色 5 6 2 2" xfId="2141"/>
    <cellStyle name="60% - 强调文字颜色 2 3 2 2 2 2" xfId="2142"/>
    <cellStyle name="20% - 强调文字颜色 4 3 2 2_2015财政决算公开" xfId="2143"/>
    <cellStyle name="货币 4 2 2 3 3" xfId="2144"/>
    <cellStyle name="20% - 强调文字颜色 4 3 2 3" xfId="2145"/>
    <cellStyle name="20% - 强调文字颜色 4 3 5" xfId="2146"/>
    <cellStyle name="20% - 强调文字颜色 4 3 2 4" xfId="2147"/>
    <cellStyle name="20% - 强调文字颜色 4 3 3" xfId="2148"/>
    <cellStyle name="20% - 强调文字颜色 4 3 3 2" xfId="2149"/>
    <cellStyle name="20% - 强调文字颜色 4 4 4" xfId="2150"/>
    <cellStyle name="20% - 强调文字颜色 5 5 4" xfId="2151"/>
    <cellStyle name="20% - 强调文字颜色 4 3 3 2 2" xfId="2152"/>
    <cellStyle name="20% - 强调文字颜色 4 3 3 3" xfId="2153"/>
    <cellStyle name="40% - 强调文字颜色 5 3 2" xfId="2154"/>
    <cellStyle name="好 2 4 2" xfId="2155"/>
    <cellStyle name="20% - 强调文字颜色 4 3 3_2015财政决算公开" xfId="2156"/>
    <cellStyle name="20% - 强调文字颜色 4 3_2015财政决算公开" xfId="2157"/>
    <cellStyle name="货币 2" xfId="2158"/>
    <cellStyle name="常规 44 2" xfId="2159"/>
    <cellStyle name="20% - 强调文字颜色 4 4 2" xfId="2160"/>
    <cellStyle name="20% - 强调文字颜色 4 4 2 2" xfId="2161"/>
    <cellStyle name="20% - 强调文字颜色 5 3 4" xfId="2162"/>
    <cellStyle name="20% - 强调文字颜色 4 4 2 2 2" xfId="2163"/>
    <cellStyle name="20% - 强调文字颜色 5 3 4 2" xfId="2164"/>
    <cellStyle name="20% - 强调文字颜色 4 4 2 3" xfId="2165"/>
    <cellStyle name="20% - 强调文字颜色 5 3 5" xfId="2166"/>
    <cellStyle name="20% - 强调文字颜色 4 4 2_2015财政决算公开" xfId="2167"/>
    <cellStyle name="20% - 强调文字颜色 4 4 3" xfId="2168"/>
    <cellStyle name="20% - 强调文字颜色 4 4 3 2" xfId="2169"/>
    <cellStyle name="20% - 强调文字颜色 5 4 4" xfId="2170"/>
    <cellStyle name="20% - 强调文字颜色 4 4_2015财政决算公开" xfId="2171"/>
    <cellStyle name="常规 5 11" xfId="2172"/>
    <cellStyle name="常规 2 3 5 2 2" xfId="2173"/>
    <cellStyle name="20% - 强调文字颜色 4 5" xfId="2174"/>
    <cellStyle name="标题 5 2 2 2 2 2" xfId="2175"/>
    <cellStyle name="强调文字颜色 1 3 3" xfId="2176"/>
    <cellStyle name="40% - 强调文字颜色 4 2 3 2_2015财政决算公开" xfId="2177"/>
    <cellStyle name="常规 2 2 2 4_2015财政决算公开" xfId="2178"/>
    <cellStyle name="20% - 强调文字颜色 4 5 2" xfId="2179"/>
    <cellStyle name="20% - 强调文字颜色 4 5 2_2015财政决算公开" xfId="2180"/>
    <cellStyle name="20% - 强调文字颜色 4 5 3" xfId="2181"/>
    <cellStyle name="20% - 强调文字颜色 4 5 3 2" xfId="2182"/>
    <cellStyle name="20% - 强调文字颜色 6 4 4" xfId="2183"/>
    <cellStyle name="20% - 强调文字颜色 4 6 2 2" xfId="2184"/>
    <cellStyle name="60% - 强调文字颜色 1 4 2 2" xfId="2185"/>
    <cellStyle name="20% - 强调文字颜色 4 6 3" xfId="2186"/>
    <cellStyle name="20% - 强调文字颜色 4 7" xfId="2187"/>
    <cellStyle name="20% - 强调文字颜色 4 7 2" xfId="2188"/>
    <cellStyle name="20% - 强调文字颜色 4 9" xfId="2189"/>
    <cellStyle name="60% - 强调文字颜色 2 5 2 2" xfId="2190"/>
    <cellStyle name="40% - 强调文字颜色 4 3_2015财政决算公开" xfId="2191"/>
    <cellStyle name="常规 3 4 5" xfId="2192"/>
    <cellStyle name="20% - 强调文字颜色 5 2" xfId="2193"/>
    <cellStyle name="标题 5 3 3 2" xfId="2194"/>
    <cellStyle name="60% - 强调文字颜色 2 5 2 2 2" xfId="2195"/>
    <cellStyle name="40% - 强调文字颜色 6 2 7" xfId="2196"/>
    <cellStyle name="20% - 强调文字颜色 5 2 2" xfId="2197"/>
    <cellStyle name="货币 2 2 5 5" xfId="2198"/>
    <cellStyle name="40% - 强调文字颜色 2 7" xfId="2199"/>
    <cellStyle name="20% - 强调文字颜色 5 2 2 2" xfId="2200"/>
    <cellStyle name="常规 4 2 6 4" xfId="2201"/>
    <cellStyle name="40% - 强调文字颜色 2 7 2" xfId="2202"/>
    <cellStyle name="40% - 强调文字颜色 1 2 3 5" xfId="2203"/>
    <cellStyle name="20% - 强调文字颜色 5 2 2 2 2" xfId="2204"/>
    <cellStyle name="常规 4 2 6 4 2" xfId="2205"/>
    <cellStyle name="未定义 2" xfId="2206"/>
    <cellStyle name="20% - 强调文字颜色 5 2 2 2 3" xfId="2207"/>
    <cellStyle name="20% - 强调文字颜色 5 2 2 2_2015财政决算公开" xfId="2208"/>
    <cellStyle name="货币 5 2 2" xfId="2209"/>
    <cellStyle name="40% - 强调文字颜色 2 8" xfId="2210"/>
    <cellStyle name="20% - 强调文字颜色 5 2 2 3" xfId="2211"/>
    <cellStyle name="常规 4 2 6 5" xfId="2212"/>
    <cellStyle name="20% - 强调文字颜色 5 2 2 3 2" xfId="2213"/>
    <cellStyle name="标题 1 3" xfId="2214"/>
    <cellStyle name="货币 5 2 3" xfId="2215"/>
    <cellStyle name="20% - 强调文字颜色 5 2 2 4" xfId="2216"/>
    <cellStyle name="20% - 强调文字颜色 5 2 2_2015财政决算公开" xfId="2217"/>
    <cellStyle name="20% - 强调文字颜色 5 2 3" xfId="2218"/>
    <cellStyle name="40% - 强调文字颜色 3 7" xfId="2219"/>
    <cellStyle name="20% - 强调文字颜色 5 2 3 2" xfId="2220"/>
    <cellStyle name="货币 5 3 2" xfId="2221"/>
    <cellStyle name="40% - 强调文字颜色 3 8" xfId="2222"/>
    <cellStyle name="20% - 强调文字颜色 5 2 3 3" xfId="2223"/>
    <cellStyle name="40% - 强调文字颜色 1 6 2 2" xfId="2224"/>
    <cellStyle name="40% - 强调文字颜色 4 7" xfId="2225"/>
    <cellStyle name="20% - 强调文字颜色 5 2 4 2" xfId="2226"/>
    <cellStyle name="强调文字颜色 1 2 2 3" xfId="2227"/>
    <cellStyle name="60% - 强调文字颜色 4 2_2015财政决算公开" xfId="2228"/>
    <cellStyle name="20% - 强调文字颜色 5 2 5" xfId="2229"/>
    <cellStyle name="千位分隔 4 6 6" xfId="2230"/>
    <cellStyle name="20% - 强调文字颜色 5 2_2015财政决算公开" xfId="2231"/>
    <cellStyle name="60% - 强调文字颜色 2 5 2 3" xfId="2232"/>
    <cellStyle name="20% - 强调文字颜色 5 3" xfId="2233"/>
    <cellStyle name="20% - 强调文字颜色 5 3 2" xfId="2234"/>
    <cellStyle name="货币 2 2 6 5" xfId="2235"/>
    <cellStyle name="20% - 强调文字颜色 5 3 2 2" xfId="2236"/>
    <cellStyle name="20% - 强调文字颜色 5 3 2 2 2" xfId="2237"/>
    <cellStyle name="常规 3 7 3" xfId="2238"/>
    <cellStyle name="20% - 强调文字颜色 5 3 2 2 2 2" xfId="2239"/>
    <cellStyle name="20% - 强调文字颜色 5 3 2 2 3" xfId="2240"/>
    <cellStyle name="20% - 强调文字颜色 5 3 2 3 2" xfId="2241"/>
    <cellStyle name="20% - 强调文字颜色 5 3 2 4" xfId="2242"/>
    <cellStyle name="20% - 强调文字颜色 5 3 2_2015财政决算公开" xfId="2243"/>
    <cellStyle name="20% - 强调文字颜色 5 3 3 2" xfId="2244"/>
    <cellStyle name="20% - 强调文字颜色 5 3 3 2 2" xfId="2245"/>
    <cellStyle name="20% - 强调文字颜色 5 3 3 3" xfId="2246"/>
    <cellStyle name="20% - 强调文字颜色 5 4" xfId="2247"/>
    <cellStyle name="20% - 强调文字颜色 5 4 2" xfId="2248"/>
    <cellStyle name="60% - 强调文字颜色 3 3 2 3 2" xfId="2249"/>
    <cellStyle name="货币 2 7 2 3" xfId="2250"/>
    <cellStyle name="20% - 强调文字颜色 5 4 2_2015财政决算公开" xfId="2251"/>
    <cellStyle name="20% - 强调文字颜色 5 4 3" xfId="2252"/>
    <cellStyle name="常规 2 3 5 3 2" xfId="2253"/>
    <cellStyle name="20% - 强调文字颜色 5 5" xfId="2254"/>
    <cellStyle name="20% - 强调文字颜色 5 5 2 2" xfId="2255"/>
    <cellStyle name="20% - 强调文字颜色 5 5 3" xfId="2256"/>
    <cellStyle name="20% - 强调文字颜色 5 5 3 2" xfId="2257"/>
    <cellStyle name="20% - 强调文字颜色 6 2 2 2" xfId="2258"/>
    <cellStyle name="20% - 强调文字颜色 5 5_2015财政决算公开" xfId="2259"/>
    <cellStyle name="60% - 强调文字颜色 6 3 2 2 2 2" xfId="2260"/>
    <cellStyle name="20% - 强调文字颜色 5 6 2" xfId="2261"/>
    <cellStyle name="20% - 强调文字颜色 5 6 2 2" xfId="2262"/>
    <cellStyle name="表标题 5" xfId="2263"/>
    <cellStyle name="货币 3 5 3 3" xfId="2264"/>
    <cellStyle name="20% - 强调文字颜色 5 6_2015财政决算公开" xfId="2265"/>
    <cellStyle name="60% - 强调文字颜色 6 3 2 2 3" xfId="2266"/>
    <cellStyle name="20% - 强调文字颜色 5 7" xfId="2267"/>
    <cellStyle name="20% - 强调文字颜色 6 2 2 2_2015财政决算公开" xfId="2268"/>
    <cellStyle name="20% - 强调文字颜色 5 7 2" xfId="2269"/>
    <cellStyle name="20% - 强调文字颜色 5 8" xfId="2270"/>
    <cellStyle name="20% - 强调文字颜色 6 2 2" xfId="2271"/>
    <cellStyle name="20% - 强调文字颜色 6 2 2 2 2" xfId="2272"/>
    <cellStyle name="20% - 强调文字颜色 6 2 2 2 2 2" xfId="2273"/>
    <cellStyle name="百分比 4 5" xfId="2274"/>
    <cellStyle name="常规 2 2 9" xfId="2275"/>
    <cellStyle name="20% - 强调文字颜色 6 2 2 2 3" xfId="2276"/>
    <cellStyle name="20% - 强调文字颜色 6 2 2 3" xfId="2277"/>
    <cellStyle name="20% - 强调文字颜色 6 2 2 4" xfId="2278"/>
    <cellStyle name="60% - 强调文字颜色 4 3 2 2 2 2" xfId="2279"/>
    <cellStyle name="60% - 强调文字颜色 6 2 4 3" xfId="2280"/>
    <cellStyle name="20% - 强调文字颜色 6 2 3" xfId="2281"/>
    <cellStyle name="常规 13 8" xfId="2282"/>
    <cellStyle name="20% - 强调文字颜色 6 2 3 2 2" xfId="2283"/>
    <cellStyle name="千分位_97-917" xfId="2284"/>
    <cellStyle name="40% - 强调文字颜色 2 6 2 2" xfId="2285"/>
    <cellStyle name="20% - 强调文字颜色 6 2 3 3" xfId="2286"/>
    <cellStyle name="强调文字颜色 6 2 2 2 2 2" xfId="2287"/>
    <cellStyle name="20% - 强调文字颜色 6 2 4" xfId="2288"/>
    <cellStyle name="常规 13 9" xfId="2289"/>
    <cellStyle name="20% - 强调文字颜色 6 2 4 2" xfId="2290"/>
    <cellStyle name="20% - 强调文字颜色 6 2 5" xfId="2291"/>
    <cellStyle name="20% - 强调文字颜色 6 2_2015财政决算公开" xfId="2292"/>
    <cellStyle name="20% - 强调文字颜色 6 3" xfId="2293"/>
    <cellStyle name="20% - 强调文字颜色 6 3 2_2015财政决算公开" xfId="2294"/>
    <cellStyle name="20% - 强调文字颜色 6 3 3" xfId="2295"/>
    <cellStyle name="no dec" xfId="2296"/>
    <cellStyle name="常规 14 8" xfId="2297"/>
    <cellStyle name="常规 16" xfId="2298"/>
    <cellStyle name="常规 21" xfId="2299"/>
    <cellStyle name="检查单元格 2 2 2" xfId="2300"/>
    <cellStyle name="60% - 强调文字颜色 4 3 3" xfId="2301"/>
    <cellStyle name="20% - 强调文字颜色 6 3 3_2015财政决算公开" xfId="2302"/>
    <cellStyle name="汇总 2 3 2 2" xfId="2303"/>
    <cellStyle name="货币 2 2 2 3 2" xfId="2304"/>
    <cellStyle name="60% - 强调文字颜色 3 2 2 4" xfId="2305"/>
    <cellStyle name="20% - 强调文字颜色 6 3_2015财政决算公开" xfId="2306"/>
    <cellStyle name="20% - 强调文字颜色 6 4" xfId="2307"/>
    <cellStyle name="20% - 强调文字颜色 6 4 2" xfId="2308"/>
    <cellStyle name="60% - 强调文字颜色 1 2 3 2 2" xfId="2309"/>
    <cellStyle name="20% - 强调文字颜色 6 4 2_2015财政决算公开" xfId="2310"/>
    <cellStyle name="20% - 强调文字颜色 6 4 3" xfId="2311"/>
    <cellStyle name="20% - 强调文字颜色 6 4_2015财政决算公开" xfId="2312"/>
    <cellStyle name="40% - 强调文字颜色 5 2 2" xfId="2313"/>
    <cellStyle name="60% - 强调文字颜色 6 2 7" xfId="2314"/>
    <cellStyle name="好 2 3 2" xfId="2315"/>
    <cellStyle name="20% - 强调文字颜色 6 5" xfId="2316"/>
    <cellStyle name="强调文字颜色 3 3 3" xfId="2317"/>
    <cellStyle name="40% - 强调文字颜色 5 2 2 2" xfId="2318"/>
    <cellStyle name="好 2 3 2 2" xfId="2319"/>
    <cellStyle name="20% - 强调文字颜色 6 5 2" xfId="2320"/>
    <cellStyle name="40% - 强调文字颜色 5 2 2 2_2015财政决算公开" xfId="2321"/>
    <cellStyle name="货币 2 3 3" xfId="2322"/>
    <cellStyle name="40% - 强调文字颜色 1 3 2 3" xfId="2323"/>
    <cellStyle name="20% - 强调文字颜色 6 5 2_2015财政决算公开" xfId="2324"/>
    <cellStyle name="强调文字颜色 3 4 3" xfId="2325"/>
    <cellStyle name="40% - 强调文字颜色 5 2 3 2" xfId="2326"/>
    <cellStyle name="常规 3 2 2 4" xfId="2327"/>
    <cellStyle name="20% - 强调文字颜色 6 6 2" xfId="2328"/>
    <cellStyle name="强调文字颜色 3 4 3 2" xfId="2329"/>
    <cellStyle name="40% - 强调文字颜色 5 2 3 2 2" xfId="2330"/>
    <cellStyle name="常规 3 2 2 4 2" xfId="2331"/>
    <cellStyle name="好 4" xfId="2332"/>
    <cellStyle name="20% - 强调文字颜色 6 6 2 2" xfId="2333"/>
    <cellStyle name="40% - 强调文字颜色 5 2 4" xfId="2334"/>
    <cellStyle name="40% - 强调文字颜色 3 4 2 2" xfId="2335"/>
    <cellStyle name="20% - 强调文字颜色 6 7" xfId="2336"/>
    <cellStyle name="强调文字颜色 3 5 3" xfId="2337"/>
    <cellStyle name="40% - 强调文字颜色 5 2 4 2" xfId="2338"/>
    <cellStyle name="常规 3 2 3 4" xfId="2339"/>
    <cellStyle name="40% - 强调文字颜色 3 4 2 2 2" xfId="2340"/>
    <cellStyle name="20% - 强调文字颜色 6 7 2" xfId="2341"/>
    <cellStyle name="40% - 强调文字颜色 5 2 5" xfId="2342"/>
    <cellStyle name="40% - 强调文字颜色 3 4 2 3" xfId="2343"/>
    <cellStyle name="20% - 强调文字颜色 6 8" xfId="2344"/>
    <cellStyle name="计算 3" xfId="2345"/>
    <cellStyle name="20% - 着色 1" xfId="2346"/>
    <cellStyle name="60% - 强调文字颜色 3 2 3 2 2" xfId="2347"/>
    <cellStyle name="超级链接 4 2" xfId="2348"/>
    <cellStyle name="计算 5" xfId="2349"/>
    <cellStyle name="20% - 着色 3" xfId="2350"/>
    <cellStyle name="计算 6 2" xfId="2351"/>
    <cellStyle name="20% - 着色 4 2" xfId="2352"/>
    <cellStyle name="Currency1" xfId="2353"/>
    <cellStyle name="计算 7 2" xfId="2354"/>
    <cellStyle name="20% - 着色 5 2" xfId="2355"/>
    <cellStyle name="计算 8" xfId="2356"/>
    <cellStyle name="20% - 着色 6" xfId="2357"/>
    <cellStyle name="20% - 着色 6 2" xfId="2358"/>
    <cellStyle name="40% - 强调文字颜色 4 3 2 2" xfId="2359"/>
    <cellStyle name="40% - 强调文字颜色 1 2" xfId="2360"/>
    <cellStyle name="货币 3 6 3" xfId="2361"/>
    <cellStyle name="60% - 强调文字颜色 2 2 7" xfId="2362"/>
    <cellStyle name="40% - 强调文字颜色 1 2 2" xfId="2363"/>
    <cellStyle name="40% - 强调文字颜色 4 3 2 2 2" xfId="2364"/>
    <cellStyle name="40% - 强调文字颜色 4 3 2 2 2 2" xfId="2365"/>
    <cellStyle name="货币 3 6 3 2" xfId="2366"/>
    <cellStyle name="40% - 强调文字颜色 1 2 2 2" xfId="2367"/>
    <cellStyle name="40% - 强调文字颜色 1 2 2 2 2" xfId="2368"/>
    <cellStyle name="汇总 2 4" xfId="2369"/>
    <cellStyle name="40% - 强调文字颜色 1 2 2 2 2 2" xfId="2370"/>
    <cellStyle name="汇总 2 4 2" xfId="2371"/>
    <cellStyle name="货币 2 2 3 3" xfId="2372"/>
    <cellStyle name="40% - 强调文字颜色 1 2 2 2 3" xfId="2373"/>
    <cellStyle name="汇总 2 5" xfId="2374"/>
    <cellStyle name="千位分隔 3 3 4" xfId="2375"/>
    <cellStyle name="标题 4 2 3 4" xfId="2376"/>
    <cellStyle name="40% - 强调文字颜色 1 2 2 2_2015财政决算公开" xfId="2377"/>
    <cellStyle name="货币 3 6 3 3" xfId="2378"/>
    <cellStyle name="40% - 强调文字颜色 1 2 2 3" xfId="2379"/>
    <cellStyle name="40% - 强调文字颜色 1 2 2 3 2" xfId="2380"/>
    <cellStyle name="汇总 3 4" xfId="2381"/>
    <cellStyle name="40% - 强调文字颜色 1 2 2 4" xfId="2382"/>
    <cellStyle name="40% - 强调文字颜色 1 2 2_2015财政决算公开" xfId="2383"/>
    <cellStyle name="40% - 强调文字颜色 4 3 2 2 3" xfId="2384"/>
    <cellStyle name="货币 3 6 4" xfId="2385"/>
    <cellStyle name="40% - 强调文字颜色 1 2 3" xfId="2386"/>
    <cellStyle name="货币 3 6 4 2" xfId="2387"/>
    <cellStyle name="40% - 强调文字颜色 1 2 3 2" xfId="2388"/>
    <cellStyle name="40% - 强调文字颜色 1 2 3 2 2" xfId="2389"/>
    <cellStyle name="40% - 强调文字颜色 1 2 3 2 2 2" xfId="2390"/>
    <cellStyle name="货币 3 2 3 3" xfId="2391"/>
    <cellStyle name="40% - 强调文字颜色 1 2 3 2 3" xfId="2392"/>
    <cellStyle name="40% - 强调文字颜色 1 2 3 2_2015财政决算公开" xfId="2393"/>
    <cellStyle name="货币 3 6 4 3" xfId="2394"/>
    <cellStyle name="40% - 强调文字颜色 1 2 3 3" xfId="2395"/>
    <cellStyle name="40% - 强调文字颜色 1 2 3 4" xfId="2396"/>
    <cellStyle name="注释 3 2 2 2" xfId="2397"/>
    <cellStyle name="40% - 强调文字颜色 6 6 2 2" xfId="2398"/>
    <cellStyle name="常规 8 3 4" xfId="2399"/>
    <cellStyle name="60% - 强调文字颜色 4 2 4 2 2" xfId="2400"/>
    <cellStyle name="40% - 强调文字颜色 1 2 3_2015财政决算公开" xfId="2401"/>
    <cellStyle name="货币 3 6 5" xfId="2402"/>
    <cellStyle name="40% - 强调文字颜色 1 2 4" xfId="2403"/>
    <cellStyle name="40% - 强调文字颜色 1 2 4 2" xfId="2404"/>
    <cellStyle name="40% - 强调文字颜色 1 2 4 2 2" xfId="2405"/>
    <cellStyle name="40% - 强调文字颜色 1 2 4 3" xfId="2406"/>
    <cellStyle name="40% - 强调文字颜色 1 2 4 4" xfId="2407"/>
    <cellStyle name="标题 1 2" xfId="2408"/>
    <cellStyle name="60% - 强调文字颜色 1 5 2 3" xfId="2409"/>
    <cellStyle name="千位分隔 4 3 3" xfId="2410"/>
    <cellStyle name="40% - 强调文字颜色 1 2 4_2015财政决算公开" xfId="2411"/>
    <cellStyle name="货币 3 6 6" xfId="2412"/>
    <cellStyle name="40% - 强调文字颜色 1 2 5" xfId="2413"/>
    <cellStyle name="40% - 强调文字颜色 1 2 5 2" xfId="2414"/>
    <cellStyle name="40% - 强调文字颜色 1 2 7" xfId="2415"/>
    <cellStyle name="40% - 强调文字颜色 4 3 2 2_2015财政决算公开" xfId="2416"/>
    <cellStyle name="40% - 强调文字颜色 1 2_2015财政决算公开" xfId="2417"/>
    <cellStyle name="标题 3 5 2 2" xfId="2418"/>
    <cellStyle name="40% - 强调文字颜色 4 3 2 3" xfId="2419"/>
    <cellStyle name="40% - 强调文字颜色 1 3" xfId="2420"/>
    <cellStyle name="常规 9 2" xfId="2421"/>
    <cellStyle name="40% - 强调文字颜色 4 3 2 3 2" xfId="2422"/>
    <cellStyle name="货币 2 3" xfId="2423"/>
    <cellStyle name="注释 7" xfId="2424"/>
    <cellStyle name="货币 3 7 3" xfId="2425"/>
    <cellStyle name="40% - 强调文字颜色 1 3 2" xfId="2426"/>
    <cellStyle name="常规 9 2 2" xfId="2427"/>
    <cellStyle name="40% - 强调文字颜色 1 3 2 2" xfId="2428"/>
    <cellStyle name="常规 9 2 2 2" xfId="2429"/>
    <cellStyle name="40% - 强调文字颜色 1 3 2 2 2" xfId="2430"/>
    <cellStyle name="40% - 强调文字颜色 1 3 2 2 2 2" xfId="2431"/>
    <cellStyle name="40% - 强调文字颜色 1 3 2 2 3" xfId="2432"/>
    <cellStyle name="40% - 强调文字颜色 1 3 2 4" xfId="2433"/>
    <cellStyle name="40% - 强调文字颜色 1 3 3" xfId="2434"/>
    <cellStyle name="常规 9 2 3" xfId="2435"/>
    <cellStyle name="40% - 强调文字颜色 1 3 3 2" xfId="2436"/>
    <cellStyle name="40% - 强调文字颜色 1 3 3 2 2" xfId="2437"/>
    <cellStyle name="40% - 强调文字颜色 1 3 3 3" xfId="2438"/>
    <cellStyle name="40% - 强调文字颜色 1 3 3_2015财政决算公开" xfId="2439"/>
    <cellStyle name="40% - 强调文字颜色 1 3 4" xfId="2440"/>
    <cellStyle name="计算 9" xfId="2441"/>
    <cellStyle name="40% - 强调文字颜色 1 3 4 2" xfId="2442"/>
    <cellStyle name="常规 10 2_2015财政决算公开" xfId="2443"/>
    <cellStyle name="40% - 强调文字颜色 1 3 5" xfId="2444"/>
    <cellStyle name="常规 2 4 2 5" xfId="2445"/>
    <cellStyle name="输出 2 2 4" xfId="2446"/>
    <cellStyle name="40% - 强调文字颜色 1 3_2015财政决算公开" xfId="2447"/>
    <cellStyle name="40% - 强调文字颜色 1 4" xfId="2448"/>
    <cellStyle name="常规 9 3" xfId="2449"/>
    <cellStyle name="60% - 强调文字颜色 1 3 2 3 2" xfId="2450"/>
    <cellStyle name="千位分隔 2 3 3 2" xfId="2451"/>
    <cellStyle name="40% - 强调文字颜色 4 3 2 4" xfId="2452"/>
    <cellStyle name="货币 3 8 3" xfId="2453"/>
    <cellStyle name="40% - 强调文字颜色 1 4 2" xfId="2454"/>
    <cellStyle name="常规 9 3 2" xfId="2455"/>
    <cellStyle name="40% - 强调文字颜色 1 4 2 2" xfId="2456"/>
    <cellStyle name="40% - 强调文字颜色 1 4 2 2 2" xfId="2457"/>
    <cellStyle name="40% - 强调文字颜色 1 4 2 3" xfId="2458"/>
    <cellStyle name="40% - 强调文字颜色 1 4 2_2015财政决算公开" xfId="2459"/>
    <cellStyle name="40% - 强调文字颜色 1 4 3" xfId="2460"/>
    <cellStyle name="40% - 强调文字颜色 6 2 4_2015财政决算公开" xfId="2461"/>
    <cellStyle name="40% - 强调文字颜色 1 5" xfId="2462"/>
    <cellStyle name="常规 4 2 5 2" xfId="2463"/>
    <cellStyle name="常规 9 4" xfId="2464"/>
    <cellStyle name="货币 3 9 3" xfId="2465"/>
    <cellStyle name="40% - 强调文字颜色 1 5 2" xfId="2466"/>
    <cellStyle name="常规 4 2 5 2 2" xfId="2467"/>
    <cellStyle name="40% - 强调文字颜色 1 5 2 2" xfId="2468"/>
    <cellStyle name="40% - 强调文字颜色 1 5 2 2 2" xfId="2469"/>
    <cellStyle name="40% - 强调文字颜色 1 5 2 3" xfId="2470"/>
    <cellStyle name="60% - 强调文字颜色 5 3 2 2 2 2" xfId="2471"/>
    <cellStyle name="常规 3 4 2" xfId="2472"/>
    <cellStyle name="40% - 强调文字颜色 1 5 2_2015财政决算公开" xfId="2473"/>
    <cellStyle name="40% - 强调文字颜色 1 5 3 2" xfId="2474"/>
    <cellStyle name="40% - 强调文字颜色 1 5 4" xfId="2475"/>
    <cellStyle name="40% - 强调文字颜色 1 5_2015财政决算公开" xfId="2476"/>
    <cellStyle name="差 2 3" xfId="2477"/>
    <cellStyle name="40% - 强调文字颜色 1 6" xfId="2478"/>
    <cellStyle name="常规 4 2 5 3" xfId="2479"/>
    <cellStyle name="常规 9 5" xfId="2480"/>
    <cellStyle name="40% - 强调文字颜色 1 6 2" xfId="2481"/>
    <cellStyle name="常规 4 2 5 3 2" xfId="2482"/>
    <cellStyle name="40% - 强调文字颜色 1 6 3" xfId="2483"/>
    <cellStyle name="40% - 强调文字颜色 1 7" xfId="2484"/>
    <cellStyle name="常规 4 2 5 4" xfId="2485"/>
    <cellStyle name="常规 9 6" xfId="2486"/>
    <cellStyle name="40% - 强调文字颜色 1 8" xfId="2487"/>
    <cellStyle name="常规 9 7" xfId="2488"/>
    <cellStyle name="千位分隔 4 2 7 2" xfId="2489"/>
    <cellStyle name="40% - 强调文字颜色 1 9" xfId="2490"/>
    <cellStyle name="40% - 强调文字颜色 4 3 3 2" xfId="2491"/>
    <cellStyle name="常规 2 3 2 4" xfId="2492"/>
    <cellStyle name="40% - 强调文字颜色 2 2" xfId="2493"/>
    <cellStyle name="60% - 强调文字颜色 3 2 7" xfId="2494"/>
    <cellStyle name="60% - 强调文字颜色 2 2 3 5" xfId="2495"/>
    <cellStyle name="40% - 强调文字颜色 2 2 2" xfId="2496"/>
    <cellStyle name="40% - 强调文字颜色 4 3 3 2 2" xfId="2497"/>
    <cellStyle name="常规 2 3 2 4 2" xfId="2498"/>
    <cellStyle name="货币 4 6 3 2" xfId="2499"/>
    <cellStyle name="常规 2 2 3 4 4" xfId="2500"/>
    <cellStyle name="40% - 强调文字颜色 2 2 2 2" xfId="2501"/>
    <cellStyle name="常规 18_2015财政决算公开" xfId="2502"/>
    <cellStyle name="常规 2 2 3 4 4 2" xfId="2503"/>
    <cellStyle name="常规 2 4 3" xfId="2504"/>
    <cellStyle name="40% - 强调文字颜色 2 2 2 2 2" xfId="2505"/>
    <cellStyle name="常规 2 4 3 2" xfId="2506"/>
    <cellStyle name="40% - 强调文字颜色 2 2 2 2 2 2" xfId="2507"/>
    <cellStyle name="40% - 强调文字颜色 3 2_2015财政决算公开" xfId="2508"/>
    <cellStyle name="常规 2 4 4" xfId="2509"/>
    <cellStyle name="40% - 强调文字颜色 2 2 2 2 3" xfId="2510"/>
    <cellStyle name="40% - 强调文字颜色 2 2 2 2_2015财政决算公开" xfId="2511"/>
    <cellStyle name="60% - 强调文字颜色 5 2" xfId="2512"/>
    <cellStyle name="货币 4 6 3 3" xfId="2513"/>
    <cellStyle name="标题 1 4 2 2" xfId="2514"/>
    <cellStyle name="常规 2 2 3 4 5" xfId="2515"/>
    <cellStyle name="40% - 强调文字颜色 2 2 2 3" xfId="2516"/>
    <cellStyle name="60% - 强调文字颜色 5 2 2" xfId="2517"/>
    <cellStyle name="常规 2 5 3" xfId="2518"/>
    <cellStyle name="40% - 强调文字颜色 2 2 2 3 2" xfId="2519"/>
    <cellStyle name="60% - 强调文字颜色 5 3" xfId="2520"/>
    <cellStyle name="40% - 强调文字颜色 2 2 2 4" xfId="2521"/>
    <cellStyle name="40% - 强调文字颜色 2 2 3" xfId="2522"/>
    <cellStyle name="40% - 强调文字颜色 2 2 3 2" xfId="2523"/>
    <cellStyle name="40% - 强调文字颜色 2 2 3 3" xfId="2524"/>
    <cellStyle name="60% - 强调文字颜色 5 2 4" xfId="2525"/>
    <cellStyle name="60% - 强调文字颜色 2 4 3 2" xfId="2526"/>
    <cellStyle name="常规 2 5 5" xfId="2527"/>
    <cellStyle name="货币 2 2 3 2 3" xfId="2528"/>
    <cellStyle name="40% - 强调文字颜色 2 2 3_2015财政决算公开" xfId="2529"/>
    <cellStyle name="标题 5 2 4 2" xfId="2530"/>
    <cellStyle name="40% - 强调文字颜色 2 2 4" xfId="2531"/>
    <cellStyle name="40% - 强调文字颜色 2 2 4 2" xfId="2532"/>
    <cellStyle name="40% - 强调文字颜色 2 2 5" xfId="2533"/>
    <cellStyle name="40% - 强调文字颜色 4 3 3 3" xfId="2534"/>
    <cellStyle name="常规 2 3 2 5" xfId="2535"/>
    <cellStyle name="40% - 强调文字颜色 2 3" xfId="2536"/>
    <cellStyle name="40% - 强调文字颜色 2 3 2" xfId="2537"/>
    <cellStyle name="40% - 强调文字颜色 2 3 2 2" xfId="2538"/>
    <cellStyle name="40% - 强调文字颜色 2 3 2 2 2" xfId="2539"/>
    <cellStyle name="60% - 强调文字颜色 4 2 5" xfId="2540"/>
    <cellStyle name="60% - 强调文字颜色 2 3 3 3" xfId="2541"/>
    <cellStyle name="40% - 强调文字颜色 2 3 2 2 2 2" xfId="2542"/>
    <cellStyle name="注释 3 3" xfId="2543"/>
    <cellStyle name="40% - 强调文字颜色 6 7" xfId="2544"/>
    <cellStyle name="40% - 强调文字颜色 2 3 2 2_2015财政决算公开" xfId="2545"/>
    <cellStyle name="汇总 4" xfId="2546"/>
    <cellStyle name="百分比 4 3 3" xfId="2547"/>
    <cellStyle name="常规 2 2 7 3" xfId="2548"/>
    <cellStyle name="标题 1 5 2 2" xfId="2549"/>
    <cellStyle name="解释性文本 2" xfId="2550"/>
    <cellStyle name="40% - 强调文字颜色 2 3 2 3" xfId="2551"/>
    <cellStyle name="解释性文本 2 2" xfId="2552"/>
    <cellStyle name="40% - 强调文字颜色 2 3 2 3 2" xfId="2553"/>
    <cellStyle name="解释性文本 3" xfId="2554"/>
    <cellStyle name="40% - 强调文字颜色 2 3 2 4" xfId="2555"/>
    <cellStyle name="检查单元格 3 4" xfId="2556"/>
    <cellStyle name="40% - 强调文字颜色 2 3 2_2015财政决算公开" xfId="2557"/>
    <cellStyle name="40% - 强调文字颜色 2 3 3" xfId="2558"/>
    <cellStyle name="40% - 强调文字颜色 2 3 3 2" xfId="2559"/>
    <cellStyle name="40% - 强调文字颜色 2 3 3 2 2" xfId="2560"/>
    <cellStyle name="40% - 强调文字颜色 2 3 3 3" xfId="2561"/>
    <cellStyle name="计算 2 2 2 3" xfId="2562"/>
    <cellStyle name="40% - 强调文字颜色 2 3 3_2015财政决算公开" xfId="2563"/>
    <cellStyle name="40% - 强调文字颜色 2 3 4" xfId="2564"/>
    <cellStyle name="40% - 强调文字颜色 2 3_2015财政决算公开" xfId="2565"/>
    <cellStyle name="40% - 强调文字颜色 2 3 4 2" xfId="2566"/>
    <cellStyle name="40% - 强调文字颜色 2 3 5" xfId="2567"/>
    <cellStyle name="40% - 强调文字颜色 2 4" xfId="2568"/>
    <cellStyle name="40% - 强调文字颜色 2 4 2" xfId="2569"/>
    <cellStyle name="40% - 强调文字颜色 2 4 2 2" xfId="2570"/>
    <cellStyle name="40% - 强调文字颜色 2 4 2 3" xfId="2571"/>
    <cellStyle name="40% - 强调文字颜色 2 4 2_2015财政决算公开" xfId="2572"/>
    <cellStyle name="40% - 强调文字颜色 2 4 3" xfId="2573"/>
    <cellStyle name="40% - 强调文字颜色 2 4 3 2" xfId="2574"/>
    <cellStyle name="40% - 强调文字颜色 2 4 4" xfId="2575"/>
    <cellStyle name="40% - 强调文字颜色 2 4_2015财政决算公开" xfId="2576"/>
    <cellStyle name="千位分隔 4 2 2 2 2" xfId="2577"/>
    <cellStyle name="40% - 强调文字颜色 2 5" xfId="2578"/>
    <cellStyle name="常规 4 2 6 2" xfId="2579"/>
    <cellStyle name="40% - 强调文字颜色 2 5 2" xfId="2580"/>
    <cellStyle name="常规 4 2 6 2 2" xfId="2581"/>
    <cellStyle name="常规 2 4 10" xfId="2582"/>
    <cellStyle name="40% - 强调文字颜色 2 5 2 3" xfId="2583"/>
    <cellStyle name="40% - 强调文字颜色 2 5 3" xfId="2584"/>
    <cellStyle name="40% - 强调文字颜色 2 5 3 2" xfId="2585"/>
    <cellStyle name="40% - 强调文字颜色 2 5 4" xfId="2586"/>
    <cellStyle name="40% - 强调文字颜色 2 5_2015财政决算公开" xfId="2587"/>
    <cellStyle name="货币 4" xfId="2588"/>
    <cellStyle name="千位分隔 4 2 2 2 3" xfId="2589"/>
    <cellStyle name="40% - 强调文字颜色 2 6" xfId="2590"/>
    <cellStyle name="常规 4 2 6 3" xfId="2591"/>
    <cellStyle name="40% - 强调文字颜色 2 6 2" xfId="2592"/>
    <cellStyle name="常规 4 2 6 3 2" xfId="2593"/>
    <cellStyle name="40% - 强调文字颜色 2 6 3" xfId="2594"/>
    <cellStyle name="40% - 强调文字颜色 2 6_2015财政决算公开" xfId="2595"/>
    <cellStyle name="40% - 强调文字颜色 4 3 4 2" xfId="2596"/>
    <cellStyle name="常规 2 3 3 4" xfId="2597"/>
    <cellStyle name="常规 26 2 2" xfId="2598"/>
    <cellStyle name="40% - 强调文字颜色 3 3 3 2 2" xfId="2599"/>
    <cellStyle name="40% - 强调文字颜色 3 2" xfId="2600"/>
    <cellStyle name="60% - 强调文字颜色 4 2 7" xfId="2601"/>
    <cellStyle name="40% - 强调文字颜色 3 2 2" xfId="2602"/>
    <cellStyle name="注释 3 5" xfId="2603"/>
    <cellStyle name="40% - 强调文字颜色 6 9" xfId="2604"/>
    <cellStyle name="40% - 强调文字颜色 3 2 4" xfId="2605"/>
    <cellStyle name="40% - 强调文字颜色 3 2 2 2" xfId="2606"/>
    <cellStyle name="40% - 强调文字颜色 3 2 2 2 2" xfId="2607"/>
    <cellStyle name="常规 77" xfId="2608"/>
    <cellStyle name="常规 82" xfId="2609"/>
    <cellStyle name="40% - 强调文字颜色 3 4 4" xfId="2610"/>
    <cellStyle name="40% - 强调文字颜色 3 2 4 2" xfId="2611"/>
    <cellStyle name="40% - 强调文字颜色 3 2 4 2 2" xfId="2612"/>
    <cellStyle name="40% - 强调文字颜色 5 4 4" xfId="2613"/>
    <cellStyle name="40% - 强调文字颜色 3 2 2 2 2 2" xfId="2614"/>
    <cellStyle name="40% - 强调文字颜色 3 2 4 3" xfId="2615"/>
    <cellStyle name="40% - 强调文字颜色 3 2 2 2 3" xfId="2616"/>
    <cellStyle name="常规 78" xfId="2617"/>
    <cellStyle name="常规 83" xfId="2618"/>
    <cellStyle name="货币 3 2 4 3 2" xfId="2619"/>
    <cellStyle name="40% - 强调文字颜色 3 2 4_2015财政决算公开" xfId="2620"/>
    <cellStyle name="40% - 强调文字颜色 3 2 2 2_2015财政决算公开" xfId="2621"/>
    <cellStyle name="常规 29 3" xfId="2622"/>
    <cellStyle name="40% - 强调文字颜色 3 2 5" xfId="2623"/>
    <cellStyle name="标题 2 4 2 2" xfId="2624"/>
    <cellStyle name="40% - 强调文字颜色 3 2 2 3" xfId="2625"/>
    <cellStyle name="40% - 强调文字颜色 3 2 2 3 2" xfId="2626"/>
    <cellStyle name="40% - 强调文字颜色 3 5 4" xfId="2627"/>
    <cellStyle name="货币 2 2 7" xfId="2628"/>
    <cellStyle name="40% - 强调文字颜色 3 2 5 2" xfId="2629"/>
    <cellStyle name="40% - 强调文字颜色 3 2 6" xfId="2630"/>
    <cellStyle name="40% - 强调文字颜色 3 2 2 4" xfId="2631"/>
    <cellStyle name="常规 10 5 2" xfId="2632"/>
    <cellStyle name="货币 2 3 2 3 2" xfId="2633"/>
    <cellStyle name="40% - 强调文字颜色 3 2 2_2015财政决算公开" xfId="2634"/>
    <cellStyle name="40% - 强调文字颜色 3 2 3" xfId="2635"/>
    <cellStyle name="注释 2 2 2 2 3" xfId="2636"/>
    <cellStyle name="常规 27" xfId="2637"/>
    <cellStyle name="常规 32" xfId="2638"/>
    <cellStyle name="40% - 强调文字颜色 3 3 4" xfId="2639"/>
    <cellStyle name="货币 2 2 10" xfId="2640"/>
    <cellStyle name="40% - 强调文字颜色 3 2 3 2" xfId="2641"/>
    <cellStyle name="40% - 强调文字颜色 3 2 3 2 2" xfId="2642"/>
    <cellStyle name="40% - 强调文字颜色 4 4 4" xfId="2643"/>
    <cellStyle name="常规 27 2" xfId="2644"/>
    <cellStyle name="常规 32 2" xfId="2645"/>
    <cellStyle name="40% - 强调文字颜色 3 3 4 2" xfId="2646"/>
    <cellStyle name="常规 2 4 3 4" xfId="2647"/>
    <cellStyle name="输出 2 3 3" xfId="2648"/>
    <cellStyle name="40% - 强调文字颜色 3 2 3 2 2 2" xfId="2649"/>
    <cellStyle name="40% - 强调文字颜色 3 2 3 2 3" xfId="2650"/>
    <cellStyle name="常规 28" xfId="2651"/>
    <cellStyle name="常规 33" xfId="2652"/>
    <cellStyle name="40% - 强调文字颜色 3 3 5" xfId="2653"/>
    <cellStyle name="百分比 6 2 2 2 2" xfId="2654"/>
    <cellStyle name="货币 2 2 11" xfId="2655"/>
    <cellStyle name="40% - 强调文字颜色 3 2 3 3" xfId="2656"/>
    <cellStyle name="40% - 强调文字颜色 3 2 3 3 2" xfId="2657"/>
    <cellStyle name="常规 2 2 2_2015财政决算公开" xfId="2658"/>
    <cellStyle name="40% - 强调文字颜色 4 5 4" xfId="2659"/>
    <cellStyle name="40% - 强调文字颜色 3 2 3 4" xfId="2660"/>
    <cellStyle name="常规 2 2 2 2 2 2" xfId="2661"/>
    <cellStyle name="40% - 强调文字颜色 3 2 4 4" xfId="2662"/>
    <cellStyle name="40% - 强调文字颜色 3 3" xfId="2663"/>
    <cellStyle name="注释 4 5" xfId="2664"/>
    <cellStyle name="常规 25" xfId="2665"/>
    <cellStyle name="常规 30" xfId="2666"/>
    <cellStyle name="40% - 强调文字颜色 3 3 2" xfId="2667"/>
    <cellStyle name="40% - 强调文字颜色 4 2 4" xfId="2668"/>
    <cellStyle name="百分比 7 6" xfId="2669"/>
    <cellStyle name="常规 25 2" xfId="2670"/>
    <cellStyle name="常规 30 2" xfId="2671"/>
    <cellStyle name="40% - 强调文字颜色 3 3 2 2" xfId="2672"/>
    <cellStyle name="40% - 强调文字颜色 4 2 4 2" xfId="2673"/>
    <cellStyle name="常规 2 2 3 4" xfId="2674"/>
    <cellStyle name="常规 25 2 2" xfId="2675"/>
    <cellStyle name="40% - 强调文字颜色 3 3 2 2 2" xfId="2676"/>
    <cellStyle name="40% - 强调文字颜色 5 5 2_2015财政决算公开" xfId="2677"/>
    <cellStyle name="40% - 强调文字颜色 3 3 2 2 2 2" xfId="2678"/>
    <cellStyle name="40% - 强调文字颜色 4 2 4 2 2" xfId="2679"/>
    <cellStyle name="常规 2 2 3 4 2" xfId="2680"/>
    <cellStyle name="40% - 强调文字颜色 4 2 4 3" xfId="2681"/>
    <cellStyle name="常规 2 2 3 5" xfId="2682"/>
    <cellStyle name="40% - 强调文字颜色 3 3 2 2 3" xfId="2683"/>
    <cellStyle name="40% - 强调文字颜色 4 2 5" xfId="2684"/>
    <cellStyle name="标题 2 5 2 2" xfId="2685"/>
    <cellStyle name="常规 25 3" xfId="2686"/>
    <cellStyle name="常规 30 3" xfId="2687"/>
    <cellStyle name="40% - 强调文字颜色 3 3 2 3" xfId="2688"/>
    <cellStyle name="40% - 强调文字颜色 4 2 5 2" xfId="2689"/>
    <cellStyle name="常规 2 2 4 4" xfId="2690"/>
    <cellStyle name="40% - 强调文字颜色 3 3 2 3 2" xfId="2691"/>
    <cellStyle name="60% - 强调文字颜色 1 2 2 3 2" xfId="2692"/>
    <cellStyle name="40% - 强调文字颜色 4 2 6" xfId="2693"/>
    <cellStyle name="40% - 强调文字颜色 3 3 2 4" xfId="2694"/>
    <cellStyle name="注释 2 2 2 2 2" xfId="2695"/>
    <cellStyle name="常规 26" xfId="2696"/>
    <cellStyle name="常规 31" xfId="2697"/>
    <cellStyle name="40% - 强调文字颜色 3 3 3" xfId="2698"/>
    <cellStyle name="货币 2 3 3 3 3" xfId="2699"/>
    <cellStyle name="解释性文本 3 4" xfId="2700"/>
    <cellStyle name="40% - 强调文字颜色 3 3 3_2015财政决算公开" xfId="2701"/>
    <cellStyle name="40% - 强调文字颜色 3 4" xfId="2702"/>
    <cellStyle name="注释 5 5" xfId="2703"/>
    <cellStyle name="常规 75" xfId="2704"/>
    <cellStyle name="常规 80" xfId="2705"/>
    <cellStyle name="40% - 强调文字颜色 3 4 2" xfId="2706"/>
    <cellStyle name="货币 3 2 4 5" xfId="2707"/>
    <cellStyle name="40% - 强调文字颜色 6 2 3 2 2" xfId="2708"/>
    <cellStyle name="常规 4 2 2 4 2" xfId="2709"/>
    <cellStyle name="千位分隔 2 5 2 3" xfId="2710"/>
    <cellStyle name="40% - 强调文字颜色 3 4 2_2015财政决算公开" xfId="2711"/>
    <cellStyle name="常规 76" xfId="2712"/>
    <cellStyle name="常规 81" xfId="2713"/>
    <cellStyle name="40% - 强调文字颜色 3 4 3" xfId="2714"/>
    <cellStyle name="40% - 强调文字颜色 5 3 4" xfId="2715"/>
    <cellStyle name="常规 76 2" xfId="2716"/>
    <cellStyle name="40% - 强调文字颜色 3 4 3 2" xfId="2717"/>
    <cellStyle name="40% - 强调文字颜色 3 4_2015财政决算公开" xfId="2718"/>
    <cellStyle name="千位分隔 4 2 2 3 2" xfId="2719"/>
    <cellStyle name="40% - 强调文字颜色 3 5" xfId="2720"/>
    <cellStyle name="常规 4 2 7 2" xfId="2721"/>
    <cellStyle name="40% - 强调文字颜色 3 5 2" xfId="2722"/>
    <cellStyle name="40% - 强调文字颜色 6 2 4" xfId="2723"/>
    <cellStyle name="货币 2 2 5 2" xfId="2724"/>
    <cellStyle name="40% - 强调文字颜色 3 5 2 2" xfId="2725"/>
    <cellStyle name="40% - 强调文字颜色 6 2 4 2" xfId="2726"/>
    <cellStyle name="常规 4 2 3 4" xfId="2727"/>
    <cellStyle name="常规 7 6" xfId="2728"/>
    <cellStyle name="货币 2 2 5 2 2" xfId="2729"/>
    <cellStyle name="40% - 强调文字颜色 3 5 2 2 2" xfId="2730"/>
    <cellStyle name="40% - 强调文字颜色 3 5 2_2015财政决算公开" xfId="2731"/>
    <cellStyle name="40% - 强调文字颜色 3 5 3" xfId="2732"/>
    <cellStyle name="40% - 强调文字颜色 6 3 4" xfId="2733"/>
    <cellStyle name="货币 2 2 6 2" xfId="2734"/>
    <cellStyle name="40% - 强调文字颜色 3 5 3 2" xfId="2735"/>
    <cellStyle name="常规 8_报 预算   行政政法处(1)" xfId="2736"/>
    <cellStyle name="40% - 强调文字颜色 3 5_2015财政决算公开" xfId="2737"/>
    <cellStyle name="常规 3 6" xfId="2738"/>
    <cellStyle name="Comma [0]" xfId="2739"/>
    <cellStyle name="千位分隔 4 2 2 3 3" xfId="2740"/>
    <cellStyle name="40% - 强调文字颜色 3 6" xfId="2741"/>
    <cellStyle name="40% - 强调文字颜色 3 6 2" xfId="2742"/>
    <cellStyle name="货币 5 3 3" xfId="2743"/>
    <cellStyle name="40% - 强调文字颜色 3 9" xfId="2744"/>
    <cellStyle name="40% - 强调文字颜色 4 2" xfId="2745"/>
    <cellStyle name="60% - 强调文字颜色 5 2 7" xfId="2746"/>
    <cellStyle name="40% - 强调文字颜色 4 2 2" xfId="2747"/>
    <cellStyle name="40% - 强调文字颜色 4 2 2 2" xfId="2748"/>
    <cellStyle name="40% - 强调文字颜色 5 5_2015财政决算公开" xfId="2749"/>
    <cellStyle name="好_出版署2010年度中央部门决算草案" xfId="2750"/>
    <cellStyle name="40% - 强调文字颜色 4 2 2 2 2" xfId="2751"/>
    <cellStyle name="40% - 强调文字颜色 4 2 2 2 2 2" xfId="2752"/>
    <cellStyle name="常规 10" xfId="2753"/>
    <cellStyle name="40% - 强调文字颜色 4 2 2 2 3" xfId="2754"/>
    <cellStyle name="后继超级链接" xfId="2755"/>
    <cellStyle name="40% - 强调文字颜色 4 2 2 3 2" xfId="2756"/>
    <cellStyle name="40% - 强调文字颜色 4 2 2_2015财政决算公开" xfId="2757"/>
    <cellStyle name="40% - 强调文字颜色 4 2 3" xfId="2758"/>
    <cellStyle name="60% - 强调文字颜色 1 2 3 5" xfId="2759"/>
    <cellStyle name="标题 5 2_2015财政决算公开" xfId="2760"/>
    <cellStyle name="强调文字颜色 1 2" xfId="2761"/>
    <cellStyle name="40% - 强调文字颜色 4 2 3 2 2" xfId="2762"/>
    <cellStyle name="常规 2 2 2 4 2" xfId="2763"/>
    <cellStyle name="强调文字颜色 1 2 2" xfId="2764"/>
    <cellStyle name="40% - 强调文字颜色 4 2 3 2 2 2" xfId="2765"/>
    <cellStyle name="常规 2 2 2 4 2 2" xfId="2766"/>
    <cellStyle name="强调文字颜色 1 3" xfId="2767"/>
    <cellStyle name="40% - 强调文字颜色 4 2 3 2 3" xfId="2768"/>
    <cellStyle name="常规 2 2 2 4 3" xfId="2769"/>
    <cellStyle name="40% - 强调文字颜色 6 6_2015财政决算公开" xfId="2770"/>
    <cellStyle name="强调文字颜色 2 2" xfId="2771"/>
    <cellStyle name="40% - 强调文字颜色 4 2 3 3 2" xfId="2772"/>
    <cellStyle name="常规 2 2 2 5 2" xfId="2773"/>
    <cellStyle name="千位分隔 2 2 5 2" xfId="2774"/>
    <cellStyle name="40% - 强调文字颜色 4 2 4 4" xfId="2775"/>
    <cellStyle name="常规 2 2 3 6" xfId="2776"/>
    <cellStyle name="常规 2 2 3 2 2 2" xfId="2777"/>
    <cellStyle name="40% - 强调文字颜色 4 3" xfId="2778"/>
    <cellStyle name="40% - 强调文字颜色 4 3 2_2015财政决算公开" xfId="2779"/>
    <cellStyle name="40% - 强调文字颜色 4 3 3_2015财政决算公开" xfId="2780"/>
    <cellStyle name="货币 4 2 2 3" xfId="2781"/>
    <cellStyle name="40% - 强调文字颜色 4 4" xfId="2782"/>
    <cellStyle name="40% - 强调文字颜色 4 4 2" xfId="2783"/>
    <cellStyle name="40% - 强调文字颜色 4 4 2 2" xfId="2784"/>
    <cellStyle name="40% - 强调文字颜色 4 4 2 3" xfId="2785"/>
    <cellStyle name="60% - 强调文字颜色 3 5 2" xfId="2786"/>
    <cellStyle name="40% - 强调文字颜色 4 4 2_2015财政决算公开" xfId="2787"/>
    <cellStyle name="40% - 强调文字颜色 4 4 3" xfId="2788"/>
    <cellStyle name="40% - 强调文字颜色 4 4 3 2" xfId="2789"/>
    <cellStyle name="常规 2 4 2 4" xfId="2790"/>
    <cellStyle name="HEADING1" xfId="2791"/>
    <cellStyle name="40% - 强调文字颜色 4 4_2015财政决算公开" xfId="2792"/>
    <cellStyle name="千位分隔 4 2 2 4 2" xfId="2793"/>
    <cellStyle name="40% - 强调文字颜色 4 5" xfId="2794"/>
    <cellStyle name="常规 4 2 8 2" xfId="2795"/>
    <cellStyle name="40% - 强调文字颜色 6 2 3 2_2015财政决算公开" xfId="2796"/>
    <cellStyle name="货币 3 2 5" xfId="2797"/>
    <cellStyle name="40% - 强调文字颜色 4 5 2" xfId="2798"/>
    <cellStyle name="40% - 强调文字颜色 4 5 2 2" xfId="2799"/>
    <cellStyle name="货币 4 2 8" xfId="2800"/>
    <cellStyle name="40% - 强调文字颜色 4 5 2 2 2" xfId="2801"/>
    <cellStyle name="40% - 强调文字颜色 4 5 2 3" xfId="2802"/>
    <cellStyle name="常规 12 2 2_2015财政决算公开" xfId="2803"/>
    <cellStyle name="40% - 强调文字颜色 4 5_2015财政决算公开" xfId="2804"/>
    <cellStyle name="常规 2 4 2 3 3" xfId="2805"/>
    <cellStyle name="千位分隔 4 2 2 4 3" xfId="2806"/>
    <cellStyle name="40% - 强调文字颜色 4 6" xfId="2807"/>
    <cellStyle name="40% - 强调文字颜色 4 6 2" xfId="2808"/>
    <cellStyle name="常规 2 3" xfId="2809"/>
    <cellStyle name="40% - 强调文字颜色 4 6 2 2" xfId="2810"/>
    <cellStyle name="40% - 强调文字颜色 4 6_2015财政决算公开" xfId="2811"/>
    <cellStyle name="40% - 强调文字颜色 4 7 2" xfId="2812"/>
    <cellStyle name="40% - 强调文字颜色 4 8" xfId="2813"/>
    <cellStyle name="40% - 强调文字颜色 4 9" xfId="2814"/>
    <cellStyle name="40% - 强调文字颜色 5 2" xfId="2815"/>
    <cellStyle name="好 2 3" xfId="2816"/>
    <cellStyle name="40% - 强调文字颜色 5 2_2015财政决算公开" xfId="2817"/>
    <cellStyle name="常规 10 7" xfId="2818"/>
    <cellStyle name="货币 2 3 2 5" xfId="2819"/>
    <cellStyle name="常规 3 5 2 2" xfId="2820"/>
    <cellStyle name="强调文字颜色 4 3 3" xfId="2821"/>
    <cellStyle name="40% - 强调文字颜色 5 3 2 2" xfId="2822"/>
    <cellStyle name="40% - 强调文字颜色 5 3 2 2_2015财政决算公开" xfId="2823"/>
    <cellStyle name="强调文字颜色 4 3 5" xfId="2824"/>
    <cellStyle name="千位分隔 3 3 3 2" xfId="2825"/>
    <cellStyle name="40% - 强调文字颜色 5 3 2 4" xfId="2826"/>
    <cellStyle name="40% - 强调文字颜色 5 3 3" xfId="2827"/>
    <cellStyle name="强调文字颜色 4 4 3" xfId="2828"/>
    <cellStyle name="40% - 强调文字颜色 5 3 3 2" xfId="2829"/>
    <cellStyle name="强调文字颜色 4 4 3 2" xfId="2830"/>
    <cellStyle name="40% - 强调文字颜色 5 3 3 2 2" xfId="2831"/>
    <cellStyle name="强调文字颜色 4 5 3" xfId="2832"/>
    <cellStyle name="40% - 强调文字颜色 5 3 4 2" xfId="2833"/>
    <cellStyle name="40% - 强调文字颜色 5 3 5" xfId="2834"/>
    <cellStyle name="40% - 强调文字颜色 5 3_2015财政决算公开" xfId="2835"/>
    <cellStyle name="常规 18 2 2" xfId="2836"/>
    <cellStyle name="常规 23 2 2" xfId="2837"/>
    <cellStyle name="40% - 强调文字颜色 5 4" xfId="2838"/>
    <cellStyle name="好 2 5" xfId="2839"/>
    <cellStyle name="40% - 强调文字颜色 5 4 2" xfId="2840"/>
    <cellStyle name="强调文字颜色 5 3 3 2" xfId="2841"/>
    <cellStyle name="40% - 强调文字颜色 5 4 2 2 2" xfId="2842"/>
    <cellStyle name="40% - 强调文字颜色 5 4 3" xfId="2843"/>
    <cellStyle name="货币 2 2 2 7" xfId="2844"/>
    <cellStyle name="强调文字颜色 5 4 3" xfId="2845"/>
    <cellStyle name="40% - 强调文字颜色 5 4 3 2" xfId="2846"/>
    <cellStyle name="千位分隔 4 2 4 2" xfId="2847"/>
    <cellStyle name="40% - 强调文字颜色 6 2 3 4" xfId="2848"/>
    <cellStyle name="常规 4 2 2 6" xfId="2849"/>
    <cellStyle name="40% - 强调文字颜色 5 4_2015财政决算公开" xfId="2850"/>
    <cellStyle name="40% - 强调文字颜色 5 5" xfId="2851"/>
    <cellStyle name="常规 4 2 9 2" xfId="2852"/>
    <cellStyle name="40% - 强调文字颜色 5 5 2" xfId="2853"/>
    <cellStyle name="强调文字颜色 6 3 3" xfId="2854"/>
    <cellStyle name="40% - 强调文字颜色 5 5 2 2" xfId="2855"/>
    <cellStyle name="强调文字颜色 6 3 3 2" xfId="2856"/>
    <cellStyle name="40% - 强调文字颜色 5 5 2 2 2" xfId="2857"/>
    <cellStyle name="40% - 强调文字颜色 5 5 3" xfId="2858"/>
    <cellStyle name="强调文字颜色 6 4 3" xfId="2859"/>
    <cellStyle name="40% - 强调文字颜色 5 5 3 2" xfId="2860"/>
    <cellStyle name="40% - 强调文字颜色 5 5 4" xfId="2861"/>
    <cellStyle name="注释 2 2" xfId="2862"/>
    <cellStyle name="40% - 强调文字颜色 5 6" xfId="2863"/>
    <cellStyle name="60% - 强调文字颜色 2 3 2 2" xfId="2864"/>
    <cellStyle name="注释 2 2 2" xfId="2865"/>
    <cellStyle name="40% - 强调文字颜色 5 6 2" xfId="2866"/>
    <cellStyle name="60% - 强调文字颜色 2 3 2 2 2" xfId="2867"/>
    <cellStyle name="40% - 强调文字颜色 5 6_2015财政决算公开" xfId="2868"/>
    <cellStyle name="注释 2 3" xfId="2869"/>
    <cellStyle name="40% - 强调文字颜色 5 7" xfId="2870"/>
    <cellStyle name="60% - 强调文字颜色 2 3 2 3" xfId="2871"/>
    <cellStyle name="注释 2 3 2" xfId="2872"/>
    <cellStyle name="40% - 强调文字颜色 5 7 2" xfId="2873"/>
    <cellStyle name="常规 2 3 2 2 4" xfId="2874"/>
    <cellStyle name="60% - 强调文字颜色 2 3 2 3 2" xfId="2875"/>
    <cellStyle name="注释 2 4" xfId="2876"/>
    <cellStyle name="40% - 强调文字颜色 5 8" xfId="2877"/>
    <cellStyle name="60% - 强调文字颜色 2 3 2 4" xfId="2878"/>
    <cellStyle name="40% - 强调文字颜色 6 2 2 2 2" xfId="2879"/>
    <cellStyle name="常规 4 3 4 2" xfId="2880"/>
    <cellStyle name="常规 5 6 2" xfId="2881"/>
    <cellStyle name="40% - 强调文字颜色 6 2 2 2 3" xfId="2882"/>
    <cellStyle name="常规 5 6 3" xfId="2883"/>
    <cellStyle name="千位分隔[0] 3" xfId="2884"/>
    <cellStyle name="货币 2 2 3 6" xfId="2885"/>
    <cellStyle name="强调文字颜色 5 5 2" xfId="2886"/>
    <cellStyle name="40% - 强调文字颜色 6 2 2 2_2015财政决算公开" xfId="2887"/>
    <cellStyle name="40% - 强调文字颜色 6 2 2 3" xfId="2888"/>
    <cellStyle name="常规 4 3 5" xfId="2889"/>
    <cellStyle name="常规 5 7" xfId="2890"/>
    <cellStyle name="标题 5 4 2 2" xfId="2891"/>
    <cellStyle name="40% - 强调文字颜色 6 2 2 3 2" xfId="2892"/>
    <cellStyle name="常规 5 7 2" xfId="2893"/>
    <cellStyle name="千位分隔 4 2 3 2" xfId="2894"/>
    <cellStyle name="40% - 强调文字颜色 6 2 2 4" xfId="2895"/>
    <cellStyle name="常规 4 3 6" xfId="2896"/>
    <cellStyle name="常规 5 8" xfId="2897"/>
    <cellStyle name="40% - 强调文字颜色 6 2 3 2" xfId="2898"/>
    <cellStyle name="常规 4 2 2 4" xfId="2899"/>
    <cellStyle name="常规 6 6" xfId="2900"/>
    <cellStyle name="货币 3 2 4 6" xfId="2901"/>
    <cellStyle name="40% - 强调文字颜色 6 2 3 2 3" xfId="2902"/>
    <cellStyle name="常规 4 2 2 4 3" xfId="2903"/>
    <cellStyle name="60% - 强调文字颜色 2 6 2 2" xfId="2904"/>
    <cellStyle name="40% - 强调文字颜色 6 2 3 3" xfId="2905"/>
    <cellStyle name="常规 4 2 2 5" xfId="2906"/>
    <cellStyle name="数字 4" xfId="2907"/>
    <cellStyle name="40% - 强调文字颜色 6 2 3 3 2" xfId="2908"/>
    <cellStyle name="常规 4 2 2 5 2" xfId="2909"/>
    <cellStyle name="千位分隔 4 2 4 3" xfId="2910"/>
    <cellStyle name="40% - 强调文字颜色 6 2 3 5" xfId="2911"/>
    <cellStyle name="常规 4 2 2 7" xfId="2912"/>
    <cellStyle name="40% - 强调文字颜色 6 2 3_2015财政决算公开" xfId="2913"/>
    <cellStyle name="40% - 强调文字颜色 6 2 4 3" xfId="2914"/>
    <cellStyle name="常规 4 2 3 5" xfId="2915"/>
    <cellStyle name="货币 2 2 5 2 3" xfId="2916"/>
    <cellStyle name="千位分隔 4 2 5 2" xfId="2917"/>
    <cellStyle name="40% - 强调文字颜色 6 2 4 4" xfId="2918"/>
    <cellStyle name="常规 4 2 3 6" xfId="2919"/>
    <cellStyle name="40% - 强调文字颜色 6 2 5 2" xfId="2920"/>
    <cellStyle name="常规 4 2 4 4" xfId="2921"/>
    <cellStyle name="常规 8 6" xfId="2922"/>
    <cellStyle name="货币 2 2 5 3 2" xfId="2923"/>
    <cellStyle name="40% - 强调文字颜色 6 2 6" xfId="2924"/>
    <cellStyle name="货币 2 2 5 4" xfId="2925"/>
    <cellStyle name="常规 10 2 2 2 2" xfId="2926"/>
    <cellStyle name="40% - 强调文字颜色 6 3 2 2" xfId="2927"/>
    <cellStyle name="常规 5 3 4" xfId="2928"/>
    <cellStyle name="40% - 强调文字颜色 6 3 2 2 2" xfId="2929"/>
    <cellStyle name="常规 5 3 4 2" xfId="2930"/>
    <cellStyle name="40% - 强调文字颜色 6 3 2 2 3" xfId="2931"/>
    <cellStyle name="40% - 强调文字颜色 6 3 2 2_2015财政决算公开" xfId="2932"/>
    <cellStyle name="40% - 强调文字颜色 6 3 2_2015财政决算公开" xfId="2933"/>
    <cellStyle name="60% - 强调文字颜色 6 7 2" xfId="2934"/>
    <cellStyle name="数字 2 2 2 2" xfId="2935"/>
    <cellStyle name="40% - 强调文字颜色 6 3 3" xfId="2936"/>
    <cellStyle name="40% - 强调文字颜色 6 3 3 2" xfId="2937"/>
    <cellStyle name="常规 5 4 4" xfId="2938"/>
    <cellStyle name="货币 4 2 4 5" xfId="2939"/>
    <cellStyle name="40% - 强调文字颜色 6 3 3 2 2" xfId="2940"/>
    <cellStyle name="常规 5 4 4 2" xfId="2941"/>
    <cellStyle name="40% - 强调文字颜色 6 3 4 2" xfId="2942"/>
    <cellStyle name="常规 5 5 4" xfId="2943"/>
    <cellStyle name="货币 2 2 6 2 2" xfId="2944"/>
    <cellStyle name="Currency_1995" xfId="2945"/>
    <cellStyle name="40% - 强调文字颜色 6 3_2015财政决算公开" xfId="2946"/>
    <cellStyle name="40% - 强调文字颜色 6 4 2" xfId="2947"/>
    <cellStyle name="60% - 强调文字颜色 4 2 2 2" xfId="2948"/>
    <cellStyle name="40% - 强调文字颜色 6 4 2 2" xfId="2949"/>
    <cellStyle name="常规 6 3 4" xfId="2950"/>
    <cellStyle name="60% - 强调文字颜色 4 2 2 2 2" xfId="2951"/>
    <cellStyle name="40% - 强调文字颜色 6 4 2 2 2" xfId="2952"/>
    <cellStyle name="60% - 强调文字颜色 4 2 2 2 2 2" xfId="2953"/>
    <cellStyle name="强调文字颜色 5 7" xfId="2954"/>
    <cellStyle name="常规 4_征收计划表8" xfId="2955"/>
    <cellStyle name="40% - 强调文字颜色 6 4 2_2015财政决算公开" xfId="2956"/>
    <cellStyle name="40% - 强调文字颜色 6 4 3" xfId="2957"/>
    <cellStyle name="60% - 强调文字颜色 4 2 2 3" xfId="2958"/>
    <cellStyle name="40% - 强调文字颜色 6 4 3 2" xfId="2959"/>
    <cellStyle name="常规 4 2 2 2 4" xfId="2960"/>
    <cellStyle name="60% - 强调文字颜色 4 2 2 3 2" xfId="2961"/>
    <cellStyle name="40% - 强调文字颜色 6 4 4" xfId="2962"/>
    <cellStyle name="货币 2 2 7 2" xfId="2963"/>
    <cellStyle name="60% - 强调文字颜色 4 2 2 4" xfId="2964"/>
    <cellStyle name="60% - 强调文字颜色 3 7" xfId="2965"/>
    <cellStyle name="40% - 强调文字颜色 6 4_2015财政决算公开" xfId="2966"/>
    <cellStyle name="40% - 强调文字颜色 6 5" xfId="2967"/>
    <cellStyle name="60% - 强调文字颜色 4 2 3" xfId="2968"/>
    <cellStyle name="40% - 强调文字颜色 6 5 2" xfId="2969"/>
    <cellStyle name="60% - 强调文字颜色 4 2 3 2" xfId="2970"/>
    <cellStyle name="40% - 强调文字颜色 6 5 2 2" xfId="2971"/>
    <cellStyle name="常规 7 3 4" xfId="2972"/>
    <cellStyle name="60% - 强调文字颜色 4 2 3 2 2" xfId="2973"/>
    <cellStyle name="40% - 强调文字颜色 6 5 2 2 2" xfId="2974"/>
    <cellStyle name="60% - 强调文字颜色 4 2 3 2 2 2" xfId="2975"/>
    <cellStyle name="40% - 强调文字颜色 6 5 2_2015财政决算公开" xfId="2976"/>
    <cellStyle name="40% - 强调文字颜色 6 5 3" xfId="2977"/>
    <cellStyle name="60% - 强调文字颜色 4 2 3 3" xfId="2978"/>
    <cellStyle name="40% - 强调文字颜色 6 5 4" xfId="2979"/>
    <cellStyle name="货币 2 2 8 2" xfId="2980"/>
    <cellStyle name="60% - 强调文字颜色 4 2 3 4" xfId="2981"/>
    <cellStyle name="注释 3 2" xfId="2982"/>
    <cellStyle name="40% - 强调文字颜色 6 6" xfId="2983"/>
    <cellStyle name="60% - 强调文字颜色 4 2 4" xfId="2984"/>
    <cellStyle name="60% - 强调文字颜色 2 3 3 2" xfId="2985"/>
    <cellStyle name="注释 3 2 2" xfId="2986"/>
    <cellStyle name="40% - 强调文字颜色 6 6 2" xfId="2987"/>
    <cellStyle name="60% - 强调文字颜色 4 2 4 2" xfId="2988"/>
    <cellStyle name="60% - 强调文字颜色 2 3 3 2 2" xfId="2989"/>
    <cellStyle name="注释 3 3 2" xfId="2990"/>
    <cellStyle name="40% - 强调文字颜色 6 7 2" xfId="2991"/>
    <cellStyle name="60% - 强调文字颜色 4 2 5 2" xfId="2992"/>
    <cellStyle name="注释 3 4" xfId="2993"/>
    <cellStyle name="40% - 强调文字颜色 6 8" xfId="2994"/>
    <cellStyle name="60% - 强调文字颜色 4 2 6" xfId="2995"/>
    <cellStyle name="强调文字颜色 4 4 2 2" xfId="2996"/>
    <cellStyle name="货币 5" xfId="2997"/>
    <cellStyle name="40% - 着色 1" xfId="2998"/>
    <cellStyle name="千位分隔 2 8 3" xfId="2999"/>
    <cellStyle name="40% - 着色 3" xfId="3000"/>
    <cellStyle name="40% - 着色 5" xfId="3001"/>
    <cellStyle name="60% - 强调文字颜色 6 6 2 2" xfId="3002"/>
    <cellStyle name="60% - 强调文字颜色 3 2 3 3" xfId="3003"/>
    <cellStyle name="超级链接 5" xfId="3004"/>
    <cellStyle name="60% - 强调文字颜色 1 2" xfId="3005"/>
    <cellStyle name="60% - 强调文字颜色 3 2 3 3 2" xfId="3006"/>
    <cellStyle name="常规 13_2015财政决算公开" xfId="3007"/>
    <cellStyle name="60% - 强调文字颜色 1 2 2" xfId="3008"/>
    <cellStyle name="60% - 强调文字颜色 1 2 2 2 2" xfId="3009"/>
    <cellStyle name="60% - 强调文字颜色 5 6" xfId="3010"/>
    <cellStyle name="60% - 强调文字颜色 1 2 2 2 2 2" xfId="3011"/>
    <cellStyle name="常规 3 2 4 2" xfId="3012"/>
    <cellStyle name="60% - 强调文字颜色 1 2 2 2 3" xfId="3013"/>
    <cellStyle name="60% - 强调文字颜色 1 2 2 3" xfId="3014"/>
    <cellStyle name="60% - 强调文字颜色 1 2 2 4" xfId="3015"/>
    <cellStyle name="60% - 强调文字颜色 1 2 3 2" xfId="3016"/>
    <cellStyle name="好 3 2 2 2 2" xfId="3017"/>
    <cellStyle name="60% - 强调文字颜色 1 2 3 2 3" xfId="3018"/>
    <cellStyle name="60% - 强调文字颜色 1 2 3 3" xfId="3019"/>
    <cellStyle name="60% - 强调文字颜色 1 2 3 3 2" xfId="3020"/>
    <cellStyle name="60% - 强调文字颜色 1 2 3 4" xfId="3021"/>
    <cellStyle name="60% - 强调文字颜色 1 2 4" xfId="3022"/>
    <cellStyle name="60% - 强调文字颜色 1 2 4 2" xfId="3023"/>
    <cellStyle name="60% - 强调文字颜色 1 2 4 2 2" xfId="3024"/>
    <cellStyle name="货币 2 2 4 4" xfId="3025"/>
    <cellStyle name="常规 10 2 2 2" xfId="3026"/>
    <cellStyle name="60% - 强调文字颜色 1 2 4 3" xfId="3027"/>
    <cellStyle name="输入 4 2 3" xfId="3028"/>
    <cellStyle name="Calc Currency (0) 2" xfId="3029"/>
    <cellStyle name="60% - 强调文字颜色 1 2 5" xfId="3030"/>
    <cellStyle name="60% - 强调文字颜色 1 2 5 2" xfId="3031"/>
    <cellStyle name="标题 2 2 3 2 2" xfId="3032"/>
    <cellStyle name="货币 2 6 2" xfId="3033"/>
    <cellStyle name="60% - 强调文字颜色 1 2 6" xfId="3034"/>
    <cellStyle name="货币 2 6 3" xfId="3035"/>
    <cellStyle name="链接单元格 6 2" xfId="3036"/>
    <cellStyle name="60% - 强调文字颜色 1 2 7" xfId="3037"/>
    <cellStyle name="60% - 强调文字颜色 1 2_2015财政决算公开" xfId="3038"/>
    <cellStyle name="60% - 强调文字颜色 3 2 3 4" xfId="3039"/>
    <cellStyle name="60% - 强调文字颜色 1 3" xfId="3040"/>
    <cellStyle name="常规 8 3" xfId="3041"/>
    <cellStyle name="60% - 强调文字颜色 1 3 2 2 2" xfId="3042"/>
    <cellStyle name="常规 4 2 4 2" xfId="3043"/>
    <cellStyle name="常规 4 6 2" xfId="3044"/>
    <cellStyle name="常规 8 4" xfId="3045"/>
    <cellStyle name="60% - 强调文字颜色 1 3 2 2 3" xfId="3046"/>
    <cellStyle name="60% - 强调文字颜色 1 3 2 4" xfId="3047"/>
    <cellStyle name="60% - 强调文字颜色 1 3 3" xfId="3048"/>
    <cellStyle name="60% - 强调文字颜色 1 3 3 2" xfId="3049"/>
    <cellStyle name="60% - 强调文字颜色 1 3 3 2 2" xfId="3050"/>
    <cellStyle name="常规 2_2012-2013年“三公”经费预决算情况汇总表样" xfId="3051"/>
    <cellStyle name="60% - 强调文字颜色 1 3 3 3" xfId="3052"/>
    <cellStyle name="60% - 强调文字颜色 1 3 4" xfId="3053"/>
    <cellStyle name="60% - 强调文字颜色 1 3 4 2" xfId="3054"/>
    <cellStyle name="60% - 强调文字颜色 3 2 3 5" xfId="3055"/>
    <cellStyle name="60% - 强调文字颜色 1 4" xfId="3056"/>
    <cellStyle name="常规 2 4 2 4 2" xfId="3057"/>
    <cellStyle name="60% - 强调文字颜色 1 4 2" xfId="3058"/>
    <cellStyle name="常规 2 4 2 4 2 2" xfId="3059"/>
    <cellStyle name="60% - 强调文字颜色 1 4 2 2 2" xfId="3060"/>
    <cellStyle name="货币 2 10 2" xfId="3061"/>
    <cellStyle name="60% - 强调文字颜色 1 4 3" xfId="3062"/>
    <cellStyle name="60% - 强调文字颜色 1 4 3 2" xfId="3063"/>
    <cellStyle name="货币 2 10 3" xfId="3064"/>
    <cellStyle name="60% - 强调文字颜色 1 4 4" xfId="3065"/>
    <cellStyle name="60% - 强调文字颜色 1 5" xfId="3066"/>
    <cellStyle name="常规 2 4 2 4 3" xfId="3067"/>
    <cellStyle name="60% - 强调文字颜色 1 5 2" xfId="3068"/>
    <cellStyle name="常规 2 4 2 4 3 2" xfId="3069"/>
    <cellStyle name="60% - 强调文字颜色 1 5 3" xfId="3070"/>
    <cellStyle name="60% - 强调文字颜色 1 5 3 2" xfId="3071"/>
    <cellStyle name="货币 3 4 2 2" xfId="3072"/>
    <cellStyle name="60% - 强调文字颜色 1 5 4" xfId="3073"/>
    <cellStyle name="60% - 强调文字颜色 1 6" xfId="3074"/>
    <cellStyle name="常规 2 4 2 4 4" xfId="3075"/>
    <cellStyle name="60% - 强调文字颜色 1 7" xfId="3076"/>
    <cellStyle name="标题 3 3 2 2" xfId="3077"/>
    <cellStyle name="常规 2 4 2 4 5" xfId="3078"/>
    <cellStyle name="60% - 强调文字颜色 2 2 2" xfId="3079"/>
    <cellStyle name="差 7" xfId="3080"/>
    <cellStyle name="60% - 强调文字颜色 2 2 2 2" xfId="3081"/>
    <cellStyle name="差 7 2" xfId="3082"/>
    <cellStyle name="60% - 强调文字颜色 2 2 2 2 2" xfId="3083"/>
    <cellStyle name="60% - 强调文字颜色 2 2 2 2 2 2" xfId="3084"/>
    <cellStyle name="差 8" xfId="3085"/>
    <cellStyle name="60% - 强调文字颜色 2 2 2 3" xfId="3086"/>
    <cellStyle name="60% - 强调文字颜色 2 2 2 4" xfId="3087"/>
    <cellStyle name="60% - 强调文字颜色 3 2 4" xfId="3088"/>
    <cellStyle name="60% - 强调文字颜色 2 2 3 2" xfId="3089"/>
    <cellStyle name="60% - 强调文字颜色 3 2 4 2" xfId="3090"/>
    <cellStyle name="60% - 强调文字颜色 2 2 3 2 2" xfId="3091"/>
    <cellStyle name="60% - 强调文字颜色 5 8" xfId="3092"/>
    <cellStyle name="60% - 强调文字颜色 3 2 4 2 2" xfId="3093"/>
    <cellStyle name="60% - 强调文字颜色 2 2 3 2 2 2" xfId="3094"/>
    <cellStyle name="60% - 强调文字颜色 3 2 5" xfId="3095"/>
    <cellStyle name="60% - 强调文字颜色 2 2 3 3" xfId="3096"/>
    <cellStyle name="comma zerodec 2" xfId="3097"/>
    <cellStyle name="常规 2 2 3 2 4" xfId="3098"/>
    <cellStyle name="千位分隔 2 2 7" xfId="3099"/>
    <cellStyle name="60% - 强调文字颜色 3 2 5 2" xfId="3100"/>
    <cellStyle name="60% - 强调文字颜色 2 2 3 3 2" xfId="3101"/>
    <cellStyle name="60% - 强调文字颜色 3 2 6" xfId="3102"/>
    <cellStyle name="60% - 强调文字颜色 2 2 3 4" xfId="3103"/>
    <cellStyle name="60% - 强调文字颜色 2 2 4" xfId="3104"/>
    <cellStyle name="60% - 强调文字颜色 3 3 4" xfId="3105"/>
    <cellStyle name="60% - 强调文字颜色 2 2 4 2" xfId="3106"/>
    <cellStyle name="60% - 强调文字颜色 3 3 4 2" xfId="3107"/>
    <cellStyle name="60% - 强调文字颜色 2 2 4 2 2" xfId="3108"/>
    <cellStyle name="60% - 强调文字颜色 2 2 5" xfId="3109"/>
    <cellStyle name="60% - 强调文字颜色 3 4 4" xfId="3110"/>
    <cellStyle name="60% - 强调文字颜色 2 2 5 2" xfId="3111"/>
    <cellStyle name="货币 3 6 2" xfId="3112"/>
    <cellStyle name="60% - 强调文字颜色 2 2 6" xfId="3113"/>
    <cellStyle name="货币 2 2 2 4 5" xfId="3114"/>
    <cellStyle name="60% - 强调文字颜色 2 2_2015财政决算公开" xfId="3115"/>
    <cellStyle name="60% - 强调文字颜色 2 3 2" xfId="3116"/>
    <cellStyle name="60% - 强调文字颜色 2 3 4" xfId="3117"/>
    <cellStyle name="注释 4 2" xfId="3118"/>
    <cellStyle name="常规 17" xfId="3119"/>
    <cellStyle name="常规 22" xfId="3120"/>
    <cellStyle name="检查单元格 2 2 3" xfId="3121"/>
    <cellStyle name="60% - 强调文字颜色 4 3 4" xfId="3122"/>
    <cellStyle name="60% - 强调文字颜色 2 3 4 2" xfId="3123"/>
    <cellStyle name="60% - 强调文字颜色 2 4" xfId="3124"/>
    <cellStyle name="常规 2 4 2 5 2" xfId="3125"/>
    <cellStyle name="60% - 强调文字颜色 2 4 2" xfId="3126"/>
    <cellStyle name="60% - 强调文字颜色 2 4 2 2" xfId="3127"/>
    <cellStyle name="60% - 强调文字颜色 2 4 2 2 2" xfId="3128"/>
    <cellStyle name="60% - 强调文字颜色 2 4 2 3" xfId="3129"/>
    <cellStyle name="60% - 强调文字颜色 2 4 4" xfId="3130"/>
    <cellStyle name="60% - 强调文字颜色 2 5" xfId="3131"/>
    <cellStyle name="货币 3 5 2 2" xfId="3132"/>
    <cellStyle name="60% - 强调文字颜色 2 5 4" xfId="3133"/>
    <cellStyle name="60% - 强调文字颜色 2 6 3" xfId="3134"/>
    <cellStyle name="60% - 强调文字颜色 2 9" xfId="3135"/>
    <cellStyle name="60% - 强调文字颜色 3 2 2 2" xfId="3136"/>
    <cellStyle name="60% - 强调文字颜色 3 2 2 3" xfId="3137"/>
    <cellStyle name="60% - 强调文字颜色 3 2 3" xfId="3138"/>
    <cellStyle name="60% - 强调文字颜色 3 2 3 2" xfId="3139"/>
    <cellStyle name="超级链接 4" xfId="3140"/>
    <cellStyle name="60% - 强调文字颜色 3 2_2015财政决算公开" xfId="3141"/>
    <cellStyle name="60% - 强调文字颜色 3 3 2 2" xfId="3142"/>
    <cellStyle name="60% - 强调文字颜色 3 3 2 2 2" xfId="3143"/>
    <cellStyle name="60% - 强调文字颜色 3 3 2 2 2 2" xfId="3144"/>
    <cellStyle name="常规 2 5" xfId="3145"/>
    <cellStyle name="60% - 强调文字颜色 3 3 2 3" xfId="3146"/>
    <cellStyle name="60% - 强调文字颜色 3 3 2 4" xfId="3147"/>
    <cellStyle name="60% - 强调文字颜色 3 3 3 2" xfId="3148"/>
    <cellStyle name="60% - 强调文字颜色 3 3 3 3" xfId="3149"/>
    <cellStyle name="60% - 强调文字颜色 3 4 3" xfId="3150"/>
    <cellStyle name="标题 1 2 3 2 2" xfId="3151"/>
    <cellStyle name="60% - 强调文字颜色 3 5" xfId="3152"/>
    <cellStyle name="60% - 强调文字颜色 3 5 3" xfId="3153"/>
    <cellStyle name="60% - 强调文字颜色 3 5 3 2" xfId="3154"/>
    <cellStyle name="货币 3 6 2 2" xfId="3155"/>
    <cellStyle name="60% - 强调文字颜色 3 5 4" xfId="3156"/>
    <cellStyle name="60% - 强调文字颜色 3 6" xfId="3157"/>
    <cellStyle name="60% - 强调文字颜色 3 6 2" xfId="3158"/>
    <cellStyle name="60% - 强调文字颜色 3 6 3" xfId="3159"/>
    <cellStyle name="60% - 强调文字颜色 3 7 2" xfId="3160"/>
    <cellStyle name="60% - 强调文字颜色 3 8" xfId="3161"/>
    <cellStyle name="60% - 强调文字颜色 4 2" xfId="3162"/>
    <cellStyle name="货币 2 2 8 3" xfId="3163"/>
    <cellStyle name="60% - 强调文字颜色 4 2 3 5" xfId="3164"/>
    <cellStyle name="常规 15" xfId="3165"/>
    <cellStyle name="常规 20" xfId="3166"/>
    <cellStyle name="60% - 强调文字颜色 4 3 2" xfId="3167"/>
    <cellStyle name="百分比 2 6" xfId="3168"/>
    <cellStyle name="常规 15 2" xfId="3169"/>
    <cellStyle name="常规 20 2" xfId="3170"/>
    <cellStyle name="60% - 强调文字颜色 4 3 2 2" xfId="3171"/>
    <cellStyle name="常规 15 2 2" xfId="3172"/>
    <cellStyle name="常规 20 2 2" xfId="3173"/>
    <cellStyle name="60% - 强调文字颜色 4 3 2 2 2" xfId="3174"/>
    <cellStyle name="常规 15 3" xfId="3175"/>
    <cellStyle name="常规 20 3" xfId="3176"/>
    <cellStyle name="常规 5 2 2 2 2" xfId="3177"/>
    <cellStyle name="60% - 强调文字颜色 4 3 2 3" xfId="3178"/>
    <cellStyle name="常规 15 3 2" xfId="3179"/>
    <cellStyle name="60% - 强调文字颜色 4 3 2 3 2" xfId="3180"/>
    <cellStyle name="百分比 3 6" xfId="3181"/>
    <cellStyle name="常规 16 2" xfId="3182"/>
    <cellStyle name="常规 21 2" xfId="3183"/>
    <cellStyle name="检查单元格 2 2 2 2" xfId="3184"/>
    <cellStyle name="60% - 强调文字颜色 4 3 3 2" xfId="3185"/>
    <cellStyle name="标题 8" xfId="3186"/>
    <cellStyle name="常规 16 2 2" xfId="3187"/>
    <cellStyle name="常规 21 2 2" xfId="3188"/>
    <cellStyle name="检查单元格 2 2 2 2 2" xfId="3189"/>
    <cellStyle name="60% - 强调文字颜色 4 3 3 2 2" xfId="3190"/>
    <cellStyle name="常规 16 3" xfId="3191"/>
    <cellStyle name="常规 21 3" xfId="3192"/>
    <cellStyle name="常规 5 2 2 3 2" xfId="3193"/>
    <cellStyle name="检查单元格 2 2 2 3" xfId="3194"/>
    <cellStyle name="60% - 强调文字颜色 4 3 3 3" xfId="3195"/>
    <cellStyle name="注释 4 2 2" xfId="3196"/>
    <cellStyle name="百分比 4 6" xfId="3197"/>
    <cellStyle name="常规 17 2" xfId="3198"/>
    <cellStyle name="常规 22 2" xfId="3199"/>
    <cellStyle name="检查单元格 2 2 3 2" xfId="3200"/>
    <cellStyle name="60% - 强调文字颜色 4 3 4 2" xfId="3201"/>
    <cellStyle name="60% - 强调文字颜色 4 4" xfId="3202"/>
    <cellStyle name="常规 2 4 2 7 2" xfId="3203"/>
    <cellStyle name="常规 65" xfId="3204"/>
    <cellStyle name="常规 70" xfId="3205"/>
    <cellStyle name="60% - 强调文字颜色 4 4 2" xfId="3206"/>
    <cellStyle name="常规 66" xfId="3207"/>
    <cellStyle name="常规 71" xfId="3208"/>
    <cellStyle name="检查单元格 2 3 2" xfId="3209"/>
    <cellStyle name="60% - 强调文字颜色 4 4 3" xfId="3210"/>
    <cellStyle name="差_全国友协2010年度中央部门决算（草案）" xfId="3211"/>
    <cellStyle name="注释 5 2" xfId="3212"/>
    <cellStyle name="常规 67" xfId="3213"/>
    <cellStyle name="常规 72" xfId="3214"/>
    <cellStyle name="检查单元格 2 3 3" xfId="3215"/>
    <cellStyle name="60% - 强调文字颜色 4 4 4" xfId="3216"/>
    <cellStyle name="60% - 强调文字颜色 4 5" xfId="3217"/>
    <cellStyle name="60% - 强调文字颜色 4 5 2" xfId="3218"/>
    <cellStyle name="检查单元格 2 4 2" xfId="3219"/>
    <cellStyle name="60% - 强调文字颜色 4 5 3" xfId="3220"/>
    <cellStyle name="检查单元格 2 4 2 2" xfId="3221"/>
    <cellStyle name="60% - 强调文字颜色 4 5 3 2" xfId="3222"/>
    <cellStyle name="60% - 强调文字颜色 4 6" xfId="3223"/>
    <cellStyle name="超级链接 2 4" xfId="3224"/>
    <cellStyle name="60% - 强调文字颜色 4 6 2" xfId="3225"/>
    <cellStyle name="检查单元格 2 5 2" xfId="3226"/>
    <cellStyle name="60% - 强调文字颜色 4 6 3" xfId="3227"/>
    <cellStyle name="60% - 强调文字颜色 4 7" xfId="3228"/>
    <cellStyle name="60% - 强调文字颜色 4 7 2" xfId="3229"/>
    <cellStyle name="60% - 强调文字颜色 4 8" xfId="3230"/>
    <cellStyle name="60% - 强调文字颜色 5 2 2 2" xfId="3231"/>
    <cellStyle name="常规 14 5" xfId="3232"/>
    <cellStyle name="货币 2 3 6 3" xfId="3233"/>
    <cellStyle name="60% - 强调文字颜色 5 2 2 2 2" xfId="3234"/>
    <cellStyle name="常规 14 5 2" xfId="3235"/>
    <cellStyle name="60% - 强调文字颜色 5 2 2 2 2 2" xfId="3236"/>
    <cellStyle name="适中 2" xfId="3237"/>
    <cellStyle name="60% - 强调文字颜色 5 2 2 3" xfId="3238"/>
    <cellStyle name="常规 15 5" xfId="3239"/>
    <cellStyle name="货币 2 3 7 3" xfId="3240"/>
    <cellStyle name="适中 2 2" xfId="3241"/>
    <cellStyle name="60% - 强调文字颜色 5 2 2 3 2" xfId="3242"/>
    <cellStyle name="常规 28 2 2" xfId="3243"/>
    <cellStyle name="货币 3 2 7 2" xfId="3244"/>
    <cellStyle name="适中 3" xfId="3245"/>
    <cellStyle name="60% - 强调文字颜色 5 2 2 4" xfId="3246"/>
    <cellStyle name="Fixed 2" xfId="3247"/>
    <cellStyle name="60% - 强调文字颜色 5 2 3 2" xfId="3248"/>
    <cellStyle name="60% - 强调文字颜色 5 2 3 2 2" xfId="3249"/>
    <cellStyle name="后继超级链接 2 3" xfId="3250"/>
    <cellStyle name="60% - 强调文字颜色 5 2 3 2 2 2" xfId="3251"/>
    <cellStyle name="60% - 强调文字颜色 5 2 3 2 3" xfId="3252"/>
    <cellStyle name="60% - 强调文字颜色 5 2 3 3" xfId="3253"/>
    <cellStyle name="常规 33 3 2" xfId="3254"/>
    <cellStyle name="60% - 强调文字颜色 5 2 3 4" xfId="3255"/>
    <cellStyle name="60% - 强调文字颜色 5 2 4 2" xfId="3256"/>
    <cellStyle name="货币 2 11" xfId="3257"/>
    <cellStyle name="60% - 强调文字颜色 5 2 4 2 2" xfId="3258"/>
    <cellStyle name="解释性文本 2 2 2" xfId="3259"/>
    <cellStyle name="60% - 强调文字颜色 5 2 5" xfId="3260"/>
    <cellStyle name="解释性文本 2 2 2 2" xfId="3261"/>
    <cellStyle name="60% - 强调文字颜色 5 2 5 2" xfId="3262"/>
    <cellStyle name="解释性文本 2 2 3" xfId="3263"/>
    <cellStyle name="60% - 强调文字颜色 5 2 6" xfId="3264"/>
    <cellStyle name="60% - 强调文字颜色 5 3 2 2 3" xfId="3265"/>
    <cellStyle name="常规 29 2 2" xfId="3266"/>
    <cellStyle name="60% - 强调文字颜色 5 3 2 4" xfId="3267"/>
    <cellStyle name="检查单元格 3 2 2" xfId="3268"/>
    <cellStyle name="60% - 强调文字颜色 5 3 3" xfId="3269"/>
    <cellStyle name="检查单元格 3 2 2 2 2" xfId="3270"/>
    <cellStyle name="60% - 强调文字颜色 5 3 3 2 2" xfId="3271"/>
    <cellStyle name="检查单元格 3 2 2 3" xfId="3272"/>
    <cellStyle name="60% - 强调文字颜色 5 3 3 3" xfId="3273"/>
    <cellStyle name="检查单元格 3 2 3" xfId="3274"/>
    <cellStyle name="60% - 强调文字颜色 5 3 4" xfId="3275"/>
    <cellStyle name="检查单元格 3 2 3 2" xfId="3276"/>
    <cellStyle name="60% - 强调文字颜色 5 3 4 2" xfId="3277"/>
    <cellStyle name="60% - 强调文字颜色 5 4" xfId="3278"/>
    <cellStyle name="60% - 强调文字颜色 5 4 2" xfId="3279"/>
    <cellStyle name="检查单元格 3 3 2" xfId="3280"/>
    <cellStyle name="60% - 强调文字颜色 5 4 3" xfId="3281"/>
    <cellStyle name="标题 1 2 5" xfId="3282"/>
    <cellStyle name="检查单元格 3 3 2 2" xfId="3283"/>
    <cellStyle name="60% - 强调文字颜色 5 4 3 2" xfId="3284"/>
    <cellStyle name="检查单元格 3 3 3" xfId="3285"/>
    <cellStyle name="60% - 强调文字颜色 5 4 4" xfId="3286"/>
    <cellStyle name="60% - 强调文字颜色 5 5" xfId="3287"/>
    <cellStyle name="60% - 强调文字颜色 5 5 2" xfId="3288"/>
    <cellStyle name="检查单元格 3 4 2" xfId="3289"/>
    <cellStyle name="60% - 强调文字颜色 5 5 3" xfId="3290"/>
    <cellStyle name="60% - 强调文字颜色 5 5 4" xfId="3291"/>
    <cellStyle name="60% - 强调文字颜色 5 6 2" xfId="3292"/>
    <cellStyle name="60% - 强调文字颜色 5 6 2 2" xfId="3293"/>
    <cellStyle name="60% - 强调文字颜色 5 6 3" xfId="3294"/>
    <cellStyle name="60% - 强调文字颜色 5 7" xfId="3295"/>
    <cellStyle name="60% - 强调文字颜色 5 7 2" xfId="3296"/>
    <cellStyle name="60% - 强调文字颜色 6 2" xfId="3297"/>
    <cellStyle name="60% - 强调文字颜色 6 2 2" xfId="3298"/>
    <cellStyle name="60% - 强调文字颜色 6 2 2 2" xfId="3299"/>
    <cellStyle name="60% - 强调文字颜色 6 2 2 2 2" xfId="3300"/>
    <cellStyle name="60% - 强调文字颜色 6 2 2 2 2 2" xfId="3301"/>
    <cellStyle name="60% - 强调文字颜色 6 2 2 2 3" xfId="3302"/>
    <cellStyle name="60% - 强调文字颜色 6 2 2 3" xfId="3303"/>
    <cellStyle name="60% - 强调文字颜色 6 2 2 3 2" xfId="3304"/>
    <cellStyle name="货币 4 2 7 2" xfId="3305"/>
    <cellStyle name="60% - 强调文字颜色 6 2 2 4" xfId="3306"/>
    <cellStyle name="60% - 强调文字颜色 6 2 3" xfId="3307"/>
    <cellStyle name="60% - 强调文字颜色 6 2 3 2" xfId="3308"/>
    <cellStyle name="千位分隔 3 2 4 5" xfId="3309"/>
    <cellStyle name="60% - 强调文字颜色 6 2 3 2 2" xfId="3310"/>
    <cellStyle name="百分比 4 2 3 3" xfId="3311"/>
    <cellStyle name="标题 1 2_2015财政决算公开" xfId="3312"/>
    <cellStyle name="60% - 强调文字颜色 6 2 3 2 2 2" xfId="3313"/>
    <cellStyle name="千位分隔 3 2 4 6" xfId="3314"/>
    <cellStyle name="60% - 强调文字颜色 6 2 3 2 3" xfId="3315"/>
    <cellStyle name="60% - 强调文字颜色 6 2 3 3" xfId="3316"/>
    <cellStyle name="60% - 强调文字颜色 6 2 3 4" xfId="3317"/>
    <cellStyle name="60% - 强调文字颜色 6 2 3 5" xfId="3318"/>
    <cellStyle name="60% - 强调文字颜色 6 2 4 2" xfId="3319"/>
    <cellStyle name="汇总 4 3" xfId="3320"/>
    <cellStyle name="60% - 强调文字颜色 6 2 4 2 2" xfId="3321"/>
    <cellStyle name="解释性文本 3 2 2" xfId="3322"/>
    <cellStyle name="60% - 强调文字颜色 6 2 5" xfId="3323"/>
    <cellStyle name="解释性文本 3 2 3" xfId="3324"/>
    <cellStyle name="60% - 强调文字颜色 6 2 6" xfId="3325"/>
    <cellStyle name="60% - 强调文字颜色 6 3" xfId="3326"/>
    <cellStyle name="60% - 强调文字颜色 6 3 2" xfId="3327"/>
    <cellStyle name="60% - 强调文字颜色 6 3 2 4" xfId="3328"/>
    <cellStyle name="小数 2 2 2" xfId="3329"/>
    <cellStyle name="检查单元格 4 2 2" xfId="3330"/>
    <cellStyle name="60% - 强调文字颜色 6 3 3" xfId="3331"/>
    <cellStyle name="千位分隔 4 2 4 5" xfId="3332"/>
    <cellStyle name="60% - 强调文字颜色 6 3 3 2 2" xfId="3333"/>
    <cellStyle name="百分比 5 2 3 3" xfId="3334"/>
    <cellStyle name="常规 4 2 2 9" xfId="3335"/>
    <cellStyle name="60% - 强调文字颜色 6 3 3 3" xfId="3336"/>
    <cellStyle name="小数 2 2 3" xfId="3337"/>
    <cellStyle name="检查单元格 4 2 3" xfId="3338"/>
    <cellStyle name="60% - 强调文字颜色 6 3 4" xfId="3339"/>
    <cellStyle name="60% - 强调文字颜色 6 3 4 2" xfId="3340"/>
    <cellStyle name="解释性文本 3 3 2" xfId="3341"/>
    <cellStyle name="60% - 强调文字颜色 6 3 5" xfId="3342"/>
    <cellStyle name="百分比 3 2 2" xfId="3343"/>
    <cellStyle name="60% - 强调文字颜色 6 4" xfId="3344"/>
    <cellStyle name="千位分隔 2 2 3 4" xfId="3345"/>
    <cellStyle name="百分比 3 2 2 2" xfId="3346"/>
    <cellStyle name="60% - 强调文字颜色 6 4 2" xfId="3347"/>
    <cellStyle name="千位分隔 2 2 3 5" xfId="3348"/>
    <cellStyle name="百分比 3 2 2 3" xfId="3349"/>
    <cellStyle name="小数 2 3 2" xfId="3350"/>
    <cellStyle name="检查单元格 4 3 2" xfId="3351"/>
    <cellStyle name="60% - 强调文字颜色 6 4 3" xfId="3352"/>
    <cellStyle name="60% - 强调文字颜色 6 4 3 2" xfId="3353"/>
    <cellStyle name="60% - 强调文字颜色 6 4 4" xfId="3354"/>
    <cellStyle name="百分比 3 2 3" xfId="3355"/>
    <cellStyle name="60% - 强调文字颜色 6 5" xfId="3356"/>
    <cellStyle name="60% - 强调文字颜色 6 5 2 2 2" xfId="3357"/>
    <cellStyle name="Header1" xfId="3358"/>
    <cellStyle name="60% - 强调文字颜色 6 5 2 3" xfId="3359"/>
    <cellStyle name="60% - 强调文字颜色 6 5 3 2" xfId="3360"/>
    <cellStyle name="60% - 强调文字颜色 6 5 4" xfId="3361"/>
    <cellStyle name="60% - 强调文字颜色 6 6" xfId="3362"/>
    <cellStyle name="常规 3 2 4 2 2" xfId="3363"/>
    <cellStyle name="百分比 3 2 4" xfId="3364"/>
    <cellStyle name="常规 2 2 3 8" xfId="3365"/>
    <cellStyle name="60% - 强调文字颜色 6 6 2" xfId="3366"/>
    <cellStyle name="60% - 强调文字颜色 6 6 3" xfId="3367"/>
    <cellStyle name="60% - 强调文字颜色 6 7" xfId="3368"/>
    <cellStyle name="60% - 强调文字颜色 6 8" xfId="3369"/>
    <cellStyle name="常规 12 2 2 2 2" xfId="3370"/>
    <cellStyle name="强调文字颜色 5 3 4 2" xfId="3371"/>
    <cellStyle name="60% - 着色 1" xfId="3372"/>
    <cellStyle name="60% - 着色 1 2" xfId="3373"/>
    <cellStyle name="60% - 着色 2" xfId="3374"/>
    <cellStyle name="常规 2 2 11" xfId="3375"/>
    <cellStyle name="适中 2 2 3" xfId="3376"/>
    <cellStyle name="60% - 着色 2 2" xfId="3377"/>
    <cellStyle name="60% - 着色 3" xfId="3378"/>
    <cellStyle name="适中 2 3 3" xfId="3379"/>
    <cellStyle name="60% - 着色 3 2" xfId="3380"/>
    <cellStyle name="60% - 着色 4" xfId="3381"/>
    <cellStyle name="60% - 着色 5" xfId="3382"/>
    <cellStyle name="适中 3 2 2 2" xfId="3383"/>
    <cellStyle name="60% - 着色 6" xfId="3384"/>
    <cellStyle name="Calc Currency (0)" xfId="3385"/>
    <cellStyle name="货币 2 2 2 9" xfId="3386"/>
    <cellStyle name="常规 3 6 2" xfId="3387"/>
    <cellStyle name="Comma [0] 2" xfId="3388"/>
    <cellStyle name="常规 3 6 3" xfId="3389"/>
    <cellStyle name="Comma [0] 3" xfId="3390"/>
    <cellStyle name="comma zerodec" xfId="3391"/>
    <cellStyle name="常规 2 2" xfId="3392"/>
    <cellStyle name="Comma_1995" xfId="3393"/>
    <cellStyle name="Currency [0]" xfId="3394"/>
    <cellStyle name="Currency [0] 2" xfId="3395"/>
    <cellStyle name="Currency [0] 3" xfId="3396"/>
    <cellStyle name="计算 6 2 2" xfId="3397"/>
    <cellStyle name="Currency1 2" xfId="3398"/>
    <cellStyle name="Date" xfId="3399"/>
    <cellStyle name="Date 2" xfId="3400"/>
    <cellStyle name="货币 3 2 4 4 2" xfId="3401"/>
    <cellStyle name="千位分隔 3 11" xfId="3402"/>
    <cellStyle name="Dollar (zero dec)" xfId="3403"/>
    <cellStyle name="Dollar (zero dec) 2" xfId="3404"/>
    <cellStyle name="常规 28 2" xfId="3405"/>
    <cellStyle name="常规 33 2" xfId="3406"/>
    <cellStyle name="货币 3 2 7" xfId="3407"/>
    <cellStyle name="Fixed" xfId="3408"/>
    <cellStyle name="Header1 2" xfId="3409"/>
    <cellStyle name="强调文字颜色 5 2 3" xfId="3410"/>
    <cellStyle name="标题 5 2 3_2015财政决算公开" xfId="3411"/>
    <cellStyle name="Header2" xfId="3412"/>
    <cellStyle name="Header2 2" xfId="3413"/>
    <cellStyle name="HEADING1 2" xfId="3414"/>
    <cellStyle name="HEADING2" xfId="3415"/>
    <cellStyle name="HEADING2 2" xfId="3416"/>
    <cellStyle name="货币 4 2" xfId="3417"/>
    <cellStyle name="no dec 2 3" xfId="3418"/>
    <cellStyle name="no dec 4" xfId="3419"/>
    <cellStyle name="Normal_#10-Headcount" xfId="3420"/>
    <cellStyle name="常规 2 3 2 9" xfId="3421"/>
    <cellStyle name="Total" xfId="3422"/>
    <cellStyle name="标题 3 2_2015财政决算公开" xfId="3423"/>
    <cellStyle name="表标题 3" xfId="3424"/>
    <cellStyle name="Total 2" xfId="3425"/>
    <cellStyle name="检查单元格 6 3" xfId="3426"/>
    <cellStyle name="百分比 2" xfId="3427"/>
    <cellStyle name="常规 2 5 2 2 3" xfId="3428"/>
    <cellStyle name="常规 10 3_2015财政决算公开" xfId="3429"/>
    <cellStyle name="百分比 2 2 113" xfId="3430"/>
    <cellStyle name="百分比 5 5 3" xfId="3431"/>
    <cellStyle name="百分比 2 2 2" xfId="3432"/>
    <cellStyle name="百分比 2 2 2 2" xfId="3433"/>
    <cellStyle name="百分比 2 2 2 3" xfId="3434"/>
    <cellStyle name="百分比 2 2 2 3 2" xfId="3435"/>
    <cellStyle name="百分比 2 2 3" xfId="3436"/>
    <cellStyle name="百分比 2 2 3 2" xfId="3437"/>
    <cellStyle name="百分比 2 2 3 2 2" xfId="3438"/>
    <cellStyle name="百分比 2 2 3 3" xfId="3439"/>
    <cellStyle name="常规 3 2 3 2 2" xfId="3440"/>
    <cellStyle name="百分比 2 2 4" xfId="3441"/>
    <cellStyle name="百分比 2 2 5" xfId="3442"/>
    <cellStyle name="百分比 2 3 2" xfId="3443"/>
    <cellStyle name="百分比 2 3 2 2" xfId="3444"/>
    <cellStyle name="百分比 2 3 2 2 2" xfId="3445"/>
    <cellStyle name="常规 2 2 2 2 2_2015财政决算公开" xfId="3446"/>
    <cellStyle name="百分比 2 3 2 2 3" xfId="3447"/>
    <cellStyle name="百分比 2 3 2 3" xfId="3448"/>
    <cellStyle name="百分比 2 3 2 4" xfId="3449"/>
    <cellStyle name="百分比 2 3 3" xfId="3450"/>
    <cellStyle name="百分比 2 3 3 2" xfId="3451"/>
    <cellStyle name="百分比 2 3 3 3" xfId="3452"/>
    <cellStyle name="强调文字颜色 3 5 2 2" xfId="3453"/>
    <cellStyle name="常规 3 2 3 3 2" xfId="3454"/>
    <cellStyle name="百分比 2 3 4" xfId="3455"/>
    <cellStyle name="千位分隔 2 2" xfId="3456"/>
    <cellStyle name="百分比 2 3 5" xfId="3457"/>
    <cellStyle name="差 2 4 2" xfId="3458"/>
    <cellStyle name="百分比 2 4" xfId="3459"/>
    <cellStyle name="百分比 2 4 2" xfId="3460"/>
    <cellStyle name="百分比 2 4 2 2" xfId="3461"/>
    <cellStyle name="百分比 2 5" xfId="3462"/>
    <cellStyle name="百分比 2 5 2" xfId="3463"/>
    <cellStyle name="百分比 3" xfId="3464"/>
    <cellStyle name="常规 2 4 2 9" xfId="3465"/>
    <cellStyle name="百分比 3 2" xfId="3466"/>
    <cellStyle name="百分比 3 3 2" xfId="3467"/>
    <cellStyle name="百分比 3 3 2 2" xfId="3468"/>
    <cellStyle name="适中 4 2 2 2" xfId="3469"/>
    <cellStyle name="百分比 3 3 3" xfId="3470"/>
    <cellStyle name="百分比 3 4" xfId="3471"/>
    <cellStyle name="百分比 3 4 2" xfId="3472"/>
    <cellStyle name="百分比 3 5" xfId="3473"/>
    <cellStyle name="百分比 4 2" xfId="3474"/>
    <cellStyle name="常规 2 2 6" xfId="3475"/>
    <cellStyle name="百分比 4 2 2" xfId="3476"/>
    <cellStyle name="常规 2 2 6 2" xfId="3477"/>
    <cellStyle name="千位分隔 3 2 3 4" xfId="3478"/>
    <cellStyle name="百分比 4 2 2 2" xfId="3479"/>
    <cellStyle name="常规 2 2 6 2 2" xfId="3480"/>
    <cellStyle name="强调文字颜色 5 3 2 2 3" xfId="3481"/>
    <cellStyle name="百分比 4 2 2 2 2" xfId="3482"/>
    <cellStyle name="标题 2 6 2" xfId="3483"/>
    <cellStyle name="百分比 4 2 2 2 3" xfId="3484"/>
    <cellStyle name="小数" xfId="3485"/>
    <cellStyle name="千位分隔 3 2 3 5" xfId="3486"/>
    <cellStyle name="百分比 4 2 2 3" xfId="3487"/>
    <cellStyle name="百分比 4 2 2 4" xfId="3488"/>
    <cellStyle name="百分比 4 2 3" xfId="3489"/>
    <cellStyle name="常规 2 2 6 3" xfId="3490"/>
    <cellStyle name="千位分隔 3 2 4 4" xfId="3491"/>
    <cellStyle name="百分比 4 2 3 2" xfId="3492"/>
    <cellStyle name="常规 2 2 6 3 2" xfId="3493"/>
    <cellStyle name="百分比 4 3" xfId="3494"/>
    <cellStyle name="常规 2 2 7" xfId="3495"/>
    <cellStyle name="汇总 3" xfId="3496"/>
    <cellStyle name="百分比 4 3 2" xfId="3497"/>
    <cellStyle name="常规 2 2 7 2" xfId="3498"/>
    <cellStyle name="汇总 3 2" xfId="3499"/>
    <cellStyle name="百分比 4 3 2 2" xfId="3500"/>
    <cellStyle name="常规 2 2 7 2 2" xfId="3501"/>
    <cellStyle name="汇总 3 3" xfId="3502"/>
    <cellStyle name="百分比 4 3 2 3" xfId="3503"/>
    <cellStyle name="百分比 4 4" xfId="3504"/>
    <cellStyle name="常规 2 2 8" xfId="3505"/>
    <cellStyle name="百分比 4 4 2" xfId="3506"/>
    <cellStyle name="常规 2 2 8 2" xfId="3507"/>
    <cellStyle name="强调文字颜色 1 2 3 2" xfId="3508"/>
    <cellStyle name="百分比 5" xfId="3509"/>
    <cellStyle name="强调文字颜色 1 2 3 2 2" xfId="3510"/>
    <cellStyle name="百分比 5 2" xfId="3511"/>
    <cellStyle name="常规 2 3 6" xfId="3512"/>
    <cellStyle name="标题 5 2 2 3" xfId="3513"/>
    <cellStyle name="强调文字颜色 1 2 3 2 2 2" xfId="3514"/>
    <cellStyle name="百分比 5 2 2" xfId="3515"/>
    <cellStyle name="常规 2 3 6 2" xfId="3516"/>
    <cellStyle name="标题 5 2 2 3 2" xfId="3517"/>
    <cellStyle name="千位分隔 4 2 3 4" xfId="3518"/>
    <cellStyle name="百分比 5 2 2 2" xfId="3519"/>
    <cellStyle name="常规 2 3 6 2 2" xfId="3520"/>
    <cellStyle name="强调文字颜色 6 3 2 2 3" xfId="3521"/>
    <cellStyle name="百分比 5 2 2 2 2" xfId="3522"/>
    <cellStyle name="百分比 5 2 2 2 3" xfId="3523"/>
    <cellStyle name="百分比 5 2 2 4" xfId="3524"/>
    <cellStyle name="百分比 5 2 3" xfId="3525"/>
    <cellStyle name="常规 2 3 6 3" xfId="3526"/>
    <cellStyle name="千位分隔 4 2 4 4" xfId="3527"/>
    <cellStyle name="百分比 5 2 3 2" xfId="3528"/>
    <cellStyle name="常规 2 3 6 3 2" xfId="3529"/>
    <cellStyle name="常规 4 2 2 8" xfId="3530"/>
    <cellStyle name="强调文字颜色 1 2 3 2 3" xfId="3531"/>
    <cellStyle name="百分比 5 3" xfId="3532"/>
    <cellStyle name="常规 2 3 7" xfId="3533"/>
    <cellStyle name="标题 5 2 2 4" xfId="3534"/>
    <cellStyle name="百分比 5 3 2" xfId="3535"/>
    <cellStyle name="常规 2 3 7 2" xfId="3536"/>
    <cellStyle name="百分比 5 3 2 2" xfId="3537"/>
    <cellStyle name="百分比 5 3 2 3" xfId="3538"/>
    <cellStyle name="百分比 5 3 3" xfId="3539"/>
    <cellStyle name="百分比 5 4" xfId="3540"/>
    <cellStyle name="常规 2 3 4 2 2" xfId="3541"/>
    <cellStyle name="常规 2 3 8" xfId="3542"/>
    <cellStyle name="标题 5 2 2 5" xfId="3543"/>
    <cellStyle name="百分比 5 4 2" xfId="3544"/>
    <cellStyle name="常规 2 3 8 2" xfId="3545"/>
    <cellStyle name="百分比 5 4 3" xfId="3546"/>
    <cellStyle name="百分比 5 5" xfId="3547"/>
    <cellStyle name="常规 2 3 9" xfId="3548"/>
    <cellStyle name="百分比 5 5 2" xfId="3549"/>
    <cellStyle name="常规 2 3 9 2" xfId="3550"/>
    <cellStyle name="注释 4 3 2" xfId="3551"/>
    <cellStyle name="百分比 5 6" xfId="3552"/>
    <cellStyle name="常规 18 2" xfId="3553"/>
    <cellStyle name="常规 23 2" xfId="3554"/>
    <cellStyle name="百分比 5 8" xfId="3555"/>
    <cellStyle name="常规 2 2 2 2 4 3 2" xfId="3556"/>
    <cellStyle name="强调文字颜色 1 2 3 3" xfId="3557"/>
    <cellStyle name="百分比 6" xfId="3558"/>
    <cellStyle name="强调文字颜色 1 2 3 3 2" xfId="3559"/>
    <cellStyle name="百分比 6 2" xfId="3560"/>
    <cellStyle name="常规 2 4 6" xfId="3561"/>
    <cellStyle name="标题 5 2 3 3" xfId="3562"/>
    <cellStyle name="百分比 6 2 2" xfId="3563"/>
    <cellStyle name="常规 2 4 6 2" xfId="3564"/>
    <cellStyle name="百分比 6 2 2 2" xfId="3565"/>
    <cellStyle name="标题 2 4 3" xfId="3566"/>
    <cellStyle name="常规 2 4 6 2 2" xfId="3567"/>
    <cellStyle name="百分比 6 2 2 3" xfId="3568"/>
    <cellStyle name="百分比 6 2 3" xfId="3569"/>
    <cellStyle name="常规 2 4 6 3" xfId="3570"/>
    <cellStyle name="百分比 6 2 3 2" xfId="3571"/>
    <cellStyle name="标题 2 5 3" xfId="3572"/>
    <cellStyle name="常规 2 4 6 3 2" xfId="3573"/>
    <cellStyle name="百分比 6 3" xfId="3574"/>
    <cellStyle name="常规 2 4 7" xfId="3575"/>
    <cellStyle name="标题 5 2 3 4" xfId="3576"/>
    <cellStyle name="百分比 6 3 2" xfId="3577"/>
    <cellStyle name="常规 2 4 7 2" xfId="3578"/>
    <cellStyle name="百分比 6 3 2 2" xfId="3579"/>
    <cellStyle name="标题 3 4 3" xfId="3580"/>
    <cellStyle name="百分比 6 3 3" xfId="3581"/>
    <cellStyle name="百分比 6 4" xfId="3582"/>
    <cellStyle name="常规 2 3 4 3 2" xfId="3583"/>
    <cellStyle name="常规 2 4 8" xfId="3584"/>
    <cellStyle name="百分比 6 4 2" xfId="3585"/>
    <cellStyle name="常规 2 4 8 2" xfId="3586"/>
    <cellStyle name="百分比 6 5" xfId="3587"/>
    <cellStyle name="常规 2 4 9" xfId="3588"/>
    <cellStyle name="强调文字颜色 1 2 3 4" xfId="3589"/>
    <cellStyle name="百分比 7" xfId="3590"/>
    <cellStyle name="百分比 7 2" xfId="3591"/>
    <cellStyle name="常规 2 5 6" xfId="3592"/>
    <cellStyle name="百分比 7 2 2" xfId="3593"/>
    <cellStyle name="百分比 7 2 2 2" xfId="3594"/>
    <cellStyle name="百分比 7 2 2 2 2" xfId="3595"/>
    <cellStyle name="百分比 7 2 2 2 3" xfId="3596"/>
    <cellStyle name="百分比 7 2 2 3" xfId="3597"/>
    <cellStyle name="百分比 7 2 2 4" xfId="3598"/>
    <cellStyle name="百分比 7 2 3" xfId="3599"/>
    <cellStyle name="百分比 7 2 3 2" xfId="3600"/>
    <cellStyle name="百分比 7 2 3 3" xfId="3601"/>
    <cellStyle name="百分比 7 3" xfId="3602"/>
    <cellStyle name="百分比 7 3 2" xfId="3603"/>
    <cellStyle name="百分比 7 3 2 2" xfId="3604"/>
    <cellStyle name="百分比 7 3 2 3" xfId="3605"/>
    <cellStyle name="百分比 7 3 3" xfId="3606"/>
    <cellStyle name="百分比 7 4" xfId="3607"/>
    <cellStyle name="常规 2 3 4 4 2" xfId="3608"/>
    <cellStyle name="百分比 7 4 2" xfId="3609"/>
    <cellStyle name="百分比 7 5" xfId="3610"/>
    <cellStyle name="强调文字颜色 1 2 3 5" xfId="3611"/>
    <cellStyle name="百分比 8" xfId="3612"/>
    <cellStyle name="货币 4 4 3 3" xfId="3613"/>
    <cellStyle name="标题 1 2 2 2" xfId="3614"/>
    <cellStyle name="标题 1 2 2 2 2" xfId="3615"/>
    <cellStyle name="计算 2 3 2" xfId="3616"/>
    <cellStyle name="标题 1 2 2 3" xfId="3617"/>
    <cellStyle name="标题 1 2 3" xfId="3618"/>
    <cellStyle name="货币 4 4 4 3" xfId="3619"/>
    <cellStyle name="标题 1 2 3 2" xfId="3620"/>
    <cellStyle name="计算 2 4 2" xfId="3621"/>
    <cellStyle name="标题 1 2 3 3" xfId="3622"/>
    <cellStyle name="常规 5 6 4 2" xfId="3623"/>
    <cellStyle name="计算 2 4 3" xfId="3624"/>
    <cellStyle name="标题 1 2 3 4" xfId="3625"/>
    <cellStyle name="标题 1 2 4 2" xfId="3626"/>
    <cellStyle name="强调文字颜色 1 5" xfId="3627"/>
    <cellStyle name="货币 4 5 3 3" xfId="3628"/>
    <cellStyle name="标题 1 3 2 2" xfId="3629"/>
    <cellStyle name="常规 2 2 2 4 5" xfId="3630"/>
    <cellStyle name="强调文字颜色 1 5 2" xfId="3631"/>
    <cellStyle name="标题 1 3 2 2 2" xfId="3632"/>
    <cellStyle name="强调文字颜色 1 6" xfId="3633"/>
    <cellStyle name="计算 3 3 2" xfId="3634"/>
    <cellStyle name="标题 1 3 2 3" xfId="3635"/>
    <cellStyle name="标题 1 3 3" xfId="3636"/>
    <cellStyle name="强调文字颜色 2 5" xfId="3637"/>
    <cellStyle name="标题 1 3 3 2" xfId="3638"/>
    <cellStyle name="好_F00DC810C49E00C2E0430A3413167AE0" xfId="3639"/>
    <cellStyle name="标题 1 4" xfId="3640"/>
    <cellStyle name="标题 1 4 2" xfId="3641"/>
    <cellStyle name="常规 12 2 5" xfId="3642"/>
    <cellStyle name="标题 1 4 3" xfId="3643"/>
    <cellStyle name="常规 2 4 5 2 2" xfId="3644"/>
    <cellStyle name="标题 1 5" xfId="3645"/>
    <cellStyle name="标题 1 5 3" xfId="3646"/>
    <cellStyle name="常规 2 4 5 3 2" xfId="3647"/>
    <cellStyle name="常规 4 2 2 2 2 2" xfId="3648"/>
    <cellStyle name="标题 1 6" xfId="3649"/>
    <cellStyle name="标题 1 6 2" xfId="3650"/>
    <cellStyle name="标题 1 7" xfId="3651"/>
    <cellStyle name="千位分隔 4 5 5" xfId="3652"/>
    <cellStyle name="标题 10" xfId="3653"/>
    <cellStyle name="标题 2 2" xfId="3654"/>
    <cellStyle name="标题 2 2 2 2" xfId="3655"/>
    <cellStyle name="差_5.中央部门决算（草案)-1" xfId="3656"/>
    <cellStyle name="输入 3 2 4" xfId="3657"/>
    <cellStyle name="标题 2 2 2 2 2" xfId="3658"/>
    <cellStyle name="标题 2 2 2 3" xfId="3659"/>
    <cellStyle name="标题 2 2 3" xfId="3660"/>
    <cellStyle name="标题 2 2 3 2" xfId="3661"/>
    <cellStyle name="货币 2 6" xfId="3662"/>
    <cellStyle name="标题 2 2 3 3" xfId="3663"/>
    <cellStyle name="货币 2 7" xfId="3664"/>
    <cellStyle name="标题 2 2 3 4" xfId="3665"/>
    <cellStyle name="货币 2 8" xfId="3666"/>
    <cellStyle name="常规 4 2 2 4 4 2" xfId="3667"/>
    <cellStyle name="标题 2 3" xfId="3668"/>
    <cellStyle name="标题 2 3 2 2" xfId="3669"/>
    <cellStyle name="常规 2 3 2 4 5" xfId="3670"/>
    <cellStyle name="标题 2 3 2 2 2" xfId="3671"/>
    <cellStyle name="标题 2 3 2 3" xfId="3672"/>
    <cellStyle name="标题 2 3 3" xfId="3673"/>
    <cellStyle name="标题 2 3 3 2" xfId="3674"/>
    <cellStyle name="标题 2 3 4" xfId="3675"/>
    <cellStyle name="标题 2 4" xfId="3676"/>
    <cellStyle name="标题 2 4 2" xfId="3677"/>
    <cellStyle name="常规 13 2 5" xfId="3678"/>
    <cellStyle name="标题 2 5" xfId="3679"/>
    <cellStyle name="常规 4 2 2 2 3 2" xfId="3680"/>
    <cellStyle name="标题 2 6" xfId="3681"/>
    <cellStyle name="标题 2 7" xfId="3682"/>
    <cellStyle name="标题 3 2" xfId="3683"/>
    <cellStyle name="好 5" xfId="3684"/>
    <cellStyle name="标题 3 2 2" xfId="3685"/>
    <cellStyle name="常规 57" xfId="3686"/>
    <cellStyle name="常规 62" xfId="3687"/>
    <cellStyle name="好 5 2" xfId="3688"/>
    <cellStyle name="后继超级链接 4" xfId="3689"/>
    <cellStyle name="标题 3 2 2 2" xfId="3690"/>
    <cellStyle name="常规 58" xfId="3691"/>
    <cellStyle name="常规 63" xfId="3692"/>
    <cellStyle name="好 5 3" xfId="3693"/>
    <cellStyle name="后继超级链接 5" xfId="3694"/>
    <cellStyle name="标题 3 2 2 3" xfId="3695"/>
    <cellStyle name="好 6" xfId="3696"/>
    <cellStyle name="标题 3 2 3" xfId="3697"/>
    <cellStyle name="好 6 3" xfId="3698"/>
    <cellStyle name="标题 3 2 3 3" xfId="3699"/>
    <cellStyle name="标题 3 2 3 4" xfId="3700"/>
    <cellStyle name="好 7" xfId="3701"/>
    <cellStyle name="标题 3 2 4" xfId="3702"/>
    <cellStyle name="好 7 2" xfId="3703"/>
    <cellStyle name="标题 3 2 4 2" xfId="3704"/>
    <cellStyle name="好 8" xfId="3705"/>
    <cellStyle name="标题 3 2 5" xfId="3706"/>
    <cellStyle name="标题 3 3" xfId="3707"/>
    <cellStyle name="标题 3 3 2" xfId="3708"/>
    <cellStyle name="标题 3 3 3" xfId="3709"/>
    <cellStyle name="标题 3 3 4" xfId="3710"/>
    <cellStyle name="标题 3 4" xfId="3711"/>
    <cellStyle name="标题 3 4 2" xfId="3712"/>
    <cellStyle name="标题 3 5" xfId="3713"/>
    <cellStyle name="标题 3 5 2" xfId="3714"/>
    <cellStyle name="标题 3 5 3" xfId="3715"/>
    <cellStyle name="常规 4 2 2 2 4 2" xfId="3716"/>
    <cellStyle name="标题 3 6" xfId="3717"/>
    <cellStyle name="标题 3 6 2" xfId="3718"/>
    <cellStyle name="标题 3 7" xfId="3719"/>
    <cellStyle name="标题 3 8" xfId="3720"/>
    <cellStyle name="千位分隔 3 2" xfId="3721"/>
    <cellStyle name="标题 4 2 2" xfId="3722"/>
    <cellStyle name="千位分隔 3 2 2" xfId="3723"/>
    <cellStyle name="标题 4 2 2 2" xfId="3724"/>
    <cellStyle name="强调文字颜色 3 2 5" xfId="3725"/>
    <cellStyle name="千位分隔 3 2 2 2" xfId="3726"/>
    <cellStyle name="标题 4 2 2 2 2" xfId="3727"/>
    <cellStyle name="千位分隔 3 2 3" xfId="3728"/>
    <cellStyle name="标题 4 2 2 3" xfId="3729"/>
    <cellStyle name="千位分隔 3 3" xfId="3730"/>
    <cellStyle name="标题 4 2 3" xfId="3731"/>
    <cellStyle name="千位分隔 3 3 2" xfId="3732"/>
    <cellStyle name="标题 4 2 3 2" xfId="3733"/>
    <cellStyle name="强调文字颜色 4 2 5" xfId="3734"/>
    <cellStyle name="千位分隔 3 3 2 2" xfId="3735"/>
    <cellStyle name="标题 4 2 3 2 2" xfId="3736"/>
    <cellStyle name="千位分隔 3 3 3" xfId="3737"/>
    <cellStyle name="标题 4 2 3 3" xfId="3738"/>
    <cellStyle name="千位分隔 3 4" xfId="3739"/>
    <cellStyle name="标题 4 2 4" xfId="3740"/>
    <cellStyle name="输出 6" xfId="3741"/>
    <cellStyle name="千位分隔 3 4 2" xfId="3742"/>
    <cellStyle name="标题 4 2 4 2" xfId="3743"/>
    <cellStyle name="千位分隔 3 5" xfId="3744"/>
    <cellStyle name="标题 4 2 5" xfId="3745"/>
    <cellStyle name="标题 4 2_2015财政决算公开" xfId="3746"/>
    <cellStyle name="千位分隔 4" xfId="3747"/>
    <cellStyle name="标题 4 3" xfId="3748"/>
    <cellStyle name="千位分隔 4 2" xfId="3749"/>
    <cellStyle name="标题 4 3 2" xfId="3750"/>
    <cellStyle name="强调文字颜色 2 3 4" xfId="3751"/>
    <cellStyle name="好 2 2 2 3" xfId="3752"/>
    <cellStyle name="千位分隔 4 2 2" xfId="3753"/>
    <cellStyle name="标题 4 3 2 2" xfId="3754"/>
    <cellStyle name="千位分隔 4 2 2 2" xfId="3755"/>
    <cellStyle name="标题 4 3 2 2 2" xfId="3756"/>
    <cellStyle name="常规 103" xfId="3757"/>
    <cellStyle name="常规 4 2 6" xfId="3758"/>
    <cellStyle name="常规 4 8" xfId="3759"/>
    <cellStyle name="强调文字颜色 1 2 5 2" xfId="3760"/>
    <cellStyle name="千位分隔 4 2 3" xfId="3761"/>
    <cellStyle name="标题 4 3 2 3" xfId="3762"/>
    <cellStyle name="千位分隔 4 3" xfId="3763"/>
    <cellStyle name="标题 4 3 3" xfId="3764"/>
    <cellStyle name="千位分隔 4 3 2" xfId="3765"/>
    <cellStyle name="标题 4 3 3 2" xfId="3766"/>
    <cellStyle name="常规 2 2_2015财政决算公开" xfId="3767"/>
    <cellStyle name="千位分隔 4 4" xfId="3768"/>
    <cellStyle name="标题 4 3 4" xfId="3769"/>
    <cellStyle name="标题 5 2 2" xfId="3770"/>
    <cellStyle name="常规 2 3 5" xfId="3771"/>
    <cellStyle name="标题 5 2 2 2" xfId="3772"/>
    <cellStyle name="常规 2 3 5 2" xfId="3773"/>
    <cellStyle name="标题 5 2 2 2 2" xfId="3774"/>
    <cellStyle name="常规 2 3 5 3" xfId="3775"/>
    <cellStyle name="标题 5 2 2 2 3" xfId="3776"/>
    <cellStyle name="标题 5 2 2 2_2015财政决算公开" xfId="3777"/>
    <cellStyle name="标题 5 2 2_2015财政决算公开" xfId="3778"/>
    <cellStyle name="常规 2 3 3 4 2" xfId="3779"/>
    <cellStyle name="货币 2 2 2 2 6" xfId="3780"/>
    <cellStyle name="标题 5 2 3" xfId="3781"/>
    <cellStyle name="常规 2 4 5" xfId="3782"/>
    <cellStyle name="标题 5 2 3 2" xfId="3783"/>
    <cellStyle name="常规 2 4 5 2" xfId="3784"/>
    <cellStyle name="标题 5 2 3 2 2" xfId="3785"/>
    <cellStyle name="标题 5 2 4" xfId="3786"/>
    <cellStyle name="标题 5 2 5" xfId="3787"/>
    <cellStyle name="标题 5 2 6" xfId="3788"/>
    <cellStyle name="标题 5 3" xfId="3789"/>
    <cellStyle name="标题 5 3 5" xfId="3790"/>
    <cellStyle name="链接单元格 6" xfId="3791"/>
    <cellStyle name="标题 5 3_2015财政决算公开" xfId="3792"/>
    <cellStyle name="标题 5_2015财政决算公开" xfId="3793"/>
    <cellStyle name="标题 6 2" xfId="3794"/>
    <cellStyle name="标题 7" xfId="3795"/>
    <cellStyle name="标题 7 2" xfId="3796"/>
    <cellStyle name="标题 9" xfId="3797"/>
    <cellStyle name="超级链接 2 2 2 2" xfId="3798"/>
    <cellStyle name="表标题" xfId="3799"/>
    <cellStyle name="表标题 2" xfId="3800"/>
    <cellStyle name="表标题 2 2" xfId="3801"/>
    <cellStyle name="表标题 2 2 2 2" xfId="3802"/>
    <cellStyle name="表标题 2 2 3" xfId="3803"/>
    <cellStyle name="表标题 2 3" xfId="3804"/>
    <cellStyle name="表标题 2 4" xfId="3805"/>
    <cellStyle name="强调文字颜色 3 2 6" xfId="3806"/>
    <cellStyle name="千位分隔 3 2 2 3" xfId="3807"/>
    <cellStyle name="表标题 3 2" xfId="3808"/>
    <cellStyle name="强调文字颜色 3 2 7" xfId="3809"/>
    <cellStyle name="千位分隔 3 2 2 4" xfId="3810"/>
    <cellStyle name="表标题 3 3" xfId="3811"/>
    <cellStyle name="表标题 4" xfId="3812"/>
    <cellStyle name="千位分隔 3 2 3 3" xfId="3813"/>
    <cellStyle name="表标题 4 2" xfId="3814"/>
    <cellStyle name="差 2" xfId="3815"/>
    <cellStyle name="差 2 2" xfId="3816"/>
    <cellStyle name="差 2 4" xfId="3817"/>
    <cellStyle name="差 2 5" xfId="3818"/>
    <cellStyle name="差 2_2015财政决算公开" xfId="3819"/>
    <cellStyle name="差 3" xfId="3820"/>
    <cellStyle name="差 3 3" xfId="3821"/>
    <cellStyle name="差 3 4" xfId="3822"/>
    <cellStyle name="差 3 5" xfId="3823"/>
    <cellStyle name="差 4 2" xfId="3824"/>
    <cellStyle name="差 4 3" xfId="3825"/>
    <cellStyle name="差 4 4" xfId="3826"/>
    <cellStyle name="差 5" xfId="3827"/>
    <cellStyle name="差 5 2" xfId="3828"/>
    <cellStyle name="差 5 2 2" xfId="3829"/>
    <cellStyle name="差 5 2 2 2" xfId="3830"/>
    <cellStyle name="差 5 3" xfId="3831"/>
    <cellStyle name="差 5 3 2" xfId="3832"/>
    <cellStyle name="差 5 4" xfId="3833"/>
    <cellStyle name="差 6" xfId="3834"/>
    <cellStyle name="差 6 2" xfId="3835"/>
    <cellStyle name="差 6 2 2" xfId="3836"/>
    <cellStyle name="差 6 3" xfId="3837"/>
    <cellStyle name="差_出版署2010年度中央部门决算草案" xfId="3838"/>
    <cellStyle name="差_司法部2010年度中央部门决算（草案）报" xfId="3839"/>
    <cellStyle name="常规 10 2" xfId="3840"/>
    <cellStyle name="常规 10 2 2" xfId="3841"/>
    <cellStyle name="常规 10 2 2 3" xfId="3842"/>
    <cellStyle name="常规 10 2 2_2015财政决算公开" xfId="3843"/>
    <cellStyle name="常规 10 2 3 2" xfId="3844"/>
    <cellStyle name="强调文字颜色 1 3 2 2 2" xfId="3845"/>
    <cellStyle name="常规 10 2 4" xfId="3846"/>
    <cellStyle name="常规 10 3 2 2" xfId="3847"/>
    <cellStyle name="常规 10 3 3" xfId="3848"/>
    <cellStyle name="常规 10 4" xfId="3849"/>
    <cellStyle name="货币 2 3 2 2" xfId="3850"/>
    <cellStyle name="常规 10 4 2" xfId="3851"/>
    <cellStyle name="货币 2 3 2 2 2" xfId="3852"/>
    <cellStyle name="常规 10 5" xfId="3853"/>
    <cellStyle name="汇总 3 3 2" xfId="3854"/>
    <cellStyle name="货币 2 3 2 3" xfId="3855"/>
    <cellStyle name="常规 10 5 3" xfId="3856"/>
    <cellStyle name="货币 2 3 2 3 3" xfId="3857"/>
    <cellStyle name="常规 10 6" xfId="3858"/>
    <cellStyle name="货币 2 3 2 4" xfId="3859"/>
    <cellStyle name="常规 2 4 2 2 3 2" xfId="3860"/>
    <cellStyle name="常规 10_2015财政决算公开" xfId="3861"/>
    <cellStyle name="常规 100" xfId="3862"/>
    <cellStyle name="常规 4 2 3" xfId="3863"/>
    <cellStyle name="常规 4 5" xfId="3864"/>
    <cellStyle name="常规 101" xfId="3865"/>
    <cellStyle name="常规 4 2 4" xfId="3866"/>
    <cellStyle name="常规 4 6" xfId="3867"/>
    <cellStyle name="常规 102" xfId="3868"/>
    <cellStyle name="常规 4 2 5" xfId="3869"/>
    <cellStyle name="常规 4 7" xfId="3870"/>
    <cellStyle name="千位分隔 4 2 2 4" xfId="3871"/>
    <cellStyle name="常规 105" xfId="3872"/>
    <cellStyle name="常规 110" xfId="3873"/>
    <cellStyle name="常规 4 2 8" xfId="3874"/>
    <cellStyle name="注释 6 2 2" xfId="3875"/>
    <cellStyle name="千位分隔 4 2 2 6" xfId="3876"/>
    <cellStyle name="常规 107" xfId="3877"/>
    <cellStyle name="常规 112" xfId="3878"/>
    <cellStyle name="注释 6 2 3" xfId="3879"/>
    <cellStyle name="常规 108" xfId="3880"/>
    <cellStyle name="常规 113" xfId="3881"/>
    <cellStyle name="常规 5 2 4 4 2" xfId="3882"/>
    <cellStyle name="常规 109" xfId="3883"/>
    <cellStyle name="常规 114" xfId="3884"/>
    <cellStyle name="常规 11" xfId="3885"/>
    <cellStyle name="常规 11 102" xfId="3886"/>
    <cellStyle name="常规 11 2 2 2 2" xfId="3887"/>
    <cellStyle name="货币 4 7 2" xfId="3888"/>
    <cellStyle name="常规 11 2 2 3" xfId="3889"/>
    <cellStyle name="常规 11_报 预算   行政政法处(1)" xfId="3890"/>
    <cellStyle name="常规 115" xfId="3891"/>
    <cellStyle name="常规 12" xfId="3892"/>
    <cellStyle name="好 4 2" xfId="3893"/>
    <cellStyle name="常规 12 2 2 2 2 2" xfId="3894"/>
    <cellStyle name="注释 5 4" xfId="3895"/>
    <cellStyle name="常规 69" xfId="3896"/>
    <cellStyle name="常规 74" xfId="3897"/>
    <cellStyle name="检查单元格 2 3 5" xfId="3898"/>
    <cellStyle name="常规 12 2 2 2_2015财政决算公开" xfId="3899"/>
    <cellStyle name="常规 12 2 2 3" xfId="3900"/>
    <cellStyle name="常规 12 2 2 3 2" xfId="3901"/>
    <cellStyle name="常规 12 2 2 4" xfId="3902"/>
    <cellStyle name="常规 12 2 2 5" xfId="3903"/>
    <cellStyle name="常规 12 2 3 3" xfId="3904"/>
    <cellStyle name="常规 12 2 3_2015财政决算公开" xfId="3905"/>
    <cellStyle name="货币 4 6 2 3" xfId="3906"/>
    <cellStyle name="常规 12 2 4 2" xfId="3907"/>
    <cellStyle name="常规 12 4 2 2" xfId="3908"/>
    <cellStyle name="常规 13 30" xfId="3909"/>
    <cellStyle name="常规 12 4 3" xfId="3910"/>
    <cellStyle name="货币 2 3 4 2 3" xfId="3911"/>
    <cellStyle name="常规 12 4_2015财政决算公开" xfId="3912"/>
    <cellStyle name="常规 2 3 2 3 3" xfId="3913"/>
    <cellStyle name="常规 12 7" xfId="3914"/>
    <cellStyle name="货币 2 3 4 5" xfId="3915"/>
    <cellStyle name="强调文字颜色 1 3 2 2" xfId="3916"/>
    <cellStyle name="常规 12_2015财政决算公开" xfId="3917"/>
    <cellStyle name="常规 13" xfId="3918"/>
    <cellStyle name="好 4 3" xfId="3919"/>
    <cellStyle name="注释 3 2 4" xfId="3920"/>
    <cellStyle name="常规 13 2 2 3" xfId="3921"/>
    <cellStyle name="常规 2 2 2 2 3 2 2" xfId="3922"/>
    <cellStyle name="货币 2 2 9 2" xfId="3923"/>
    <cellStyle name="常规 13 2 2_2015财政决算公开" xfId="3924"/>
    <cellStyle name="注释 4 2 4" xfId="3925"/>
    <cellStyle name="常规 13 3 2 3" xfId="3926"/>
    <cellStyle name="常规 2 2 2 2 4 2 2" xfId="3927"/>
    <cellStyle name="常规 13 4 3" xfId="3928"/>
    <cellStyle name="常规 5 2 3 5" xfId="3929"/>
    <cellStyle name="常规 14 2" xfId="3930"/>
    <cellStyle name="常规 14 2 2" xfId="3931"/>
    <cellStyle name="常规 14 3" xfId="3932"/>
    <cellStyle name="常规 14 3 2" xfId="3933"/>
    <cellStyle name="常规 14 4" xfId="3934"/>
    <cellStyle name="货币 2 3 6 2" xfId="3935"/>
    <cellStyle name="常规 14 4 2" xfId="3936"/>
    <cellStyle name="常规 14 5 3" xfId="3937"/>
    <cellStyle name="常规 14 6 3" xfId="3938"/>
    <cellStyle name="常规 14_2015财政决算公开" xfId="3939"/>
    <cellStyle name="常规 2 3 2 2 5 2" xfId="3940"/>
    <cellStyle name="常规 15_2015财政决算公开" xfId="3941"/>
    <cellStyle name="常规 16_2015财政决算公开" xfId="3942"/>
    <cellStyle name="注释 4 2 2 2" xfId="3943"/>
    <cellStyle name="常规 17 2 2" xfId="3944"/>
    <cellStyle name="常规 22 2 2" xfId="3945"/>
    <cellStyle name="常规_2014年预算报告附表(人大）" xfId="3946"/>
    <cellStyle name="注释 4 4" xfId="3947"/>
    <cellStyle name="常规 19" xfId="3948"/>
    <cellStyle name="常规 24" xfId="3949"/>
    <cellStyle name="常规_2014年预算报告附表(人大） 2" xfId="3950"/>
    <cellStyle name="常规 19 2" xfId="3951"/>
    <cellStyle name="常规 24 2" xfId="3952"/>
    <cellStyle name="常规_2014年预算报告附表(人大） 2 2" xfId="3953"/>
    <cellStyle name="常规 19 2 2" xfId="3954"/>
    <cellStyle name="常规 24 2 2" xfId="3955"/>
    <cellStyle name="常规 19_2015财政决算公开" xfId="3956"/>
    <cellStyle name="常规 2" xfId="3957"/>
    <cellStyle name="货币 4 2 4 3 2" xfId="3958"/>
    <cellStyle name="强调文字颜色 3 3" xfId="3959"/>
    <cellStyle name="千位分隔 2 2 4 2 3" xfId="3960"/>
    <cellStyle name="常规 2 10" xfId="3961"/>
    <cellStyle name="常规 2 2 2 6 3" xfId="3962"/>
    <cellStyle name="货币 4 2 4 3 3" xfId="3963"/>
    <cellStyle name="强调文字颜色 3 4" xfId="3964"/>
    <cellStyle name="常规 2 11" xfId="3965"/>
    <cellStyle name="常规 2 2 2 6 4" xfId="3966"/>
    <cellStyle name="强调文字颜色 3 5" xfId="3967"/>
    <cellStyle name="常规 2 12" xfId="3968"/>
    <cellStyle name="常规 2 2 2 6 5" xfId="3969"/>
    <cellStyle name="常规 2 2 10" xfId="3970"/>
    <cellStyle name="常规 2 2 12" xfId="3971"/>
    <cellStyle name="常规 2 4 3 5" xfId="3972"/>
    <cellStyle name="输出 2 3 4" xfId="3973"/>
    <cellStyle name="常规 2 2 2" xfId="3974"/>
    <cellStyle name="常规 2 2 2 10" xfId="3975"/>
    <cellStyle name="常规 2 4 3 5 2" xfId="3976"/>
    <cellStyle name="常规 2 2 2 2" xfId="3977"/>
    <cellStyle name="注释 2 2 4" xfId="3978"/>
    <cellStyle name="常规 2 2 2 2 2 2 2" xfId="3979"/>
    <cellStyle name="常规 2 2 2 2 2 3" xfId="3980"/>
    <cellStyle name="注释 2 3 4" xfId="3981"/>
    <cellStyle name="常规 2 2 2 2 2 3 2" xfId="3982"/>
    <cellStyle name="常规 2 3 2 2 6" xfId="3983"/>
    <cellStyle name="注释 2 4 4" xfId="3984"/>
    <cellStyle name="常规 2 2 2 2 2 4 2" xfId="3985"/>
    <cellStyle name="常规 2 2 2 2 2 5" xfId="3986"/>
    <cellStyle name="常规 2 2 2 2 3" xfId="3987"/>
    <cellStyle name="常规 2 2 2 2 3 2" xfId="3988"/>
    <cellStyle name="货币 2 2 9" xfId="3989"/>
    <cellStyle name="常规 2 2 2 2 3 3" xfId="3990"/>
    <cellStyle name="注释 3 3 4" xfId="3991"/>
    <cellStyle name="常规 2 2 2 2 3 3 2" xfId="3992"/>
    <cellStyle name="常规 2 2 2 2 3 4" xfId="3993"/>
    <cellStyle name="常规 2 2 2 2 4 2" xfId="3994"/>
    <cellStyle name="货币 2 3 9" xfId="3995"/>
    <cellStyle name="常规 2 2 2 2 4 4" xfId="3996"/>
    <cellStyle name="常规_2014年预算报告附表(人大） 4" xfId="3997"/>
    <cellStyle name="常规 2 2 2 2 4 4 2" xfId="3998"/>
    <cellStyle name="常规 2 2 2 2 4 5" xfId="3999"/>
    <cellStyle name="常规 2 2 2 2 6" xfId="4000"/>
    <cellStyle name="常规 2 2 2 2 7" xfId="4001"/>
    <cellStyle name="常规 2 2 2 2 8" xfId="4002"/>
    <cellStyle name="常规 2 2 2 3" xfId="4003"/>
    <cellStyle name="常规 2 2 2 3 2" xfId="4004"/>
    <cellStyle name="常规 2 2 2 3 2 2" xfId="4005"/>
    <cellStyle name="常规 2 2 2 3 3" xfId="4006"/>
    <cellStyle name="常规 2 2 2 3 3 2" xfId="4007"/>
    <cellStyle name="货币 3 2 9" xfId="4008"/>
    <cellStyle name="货币 4 5 2 2" xfId="4009"/>
    <cellStyle name="常规 2 2 2 3 4" xfId="4010"/>
    <cellStyle name="常规 2 2 2 3 4 2" xfId="4011"/>
    <cellStyle name="常规 2 2 2 3_2015财政决算公开" xfId="4012"/>
    <cellStyle name="强调文字颜色 1 4" xfId="4013"/>
    <cellStyle name="货币 4 5 3 2" xfId="4014"/>
    <cellStyle name="常规 2 2 2 4 4" xfId="4015"/>
    <cellStyle name="强调文字颜色 1 4 2" xfId="4016"/>
    <cellStyle name="常规 2 2 2 4 4 2" xfId="4017"/>
    <cellStyle name="输出 3 2 2 3" xfId="4018"/>
    <cellStyle name="强调文字颜色 2 2 2" xfId="4019"/>
    <cellStyle name="常规 2 2 2 5 2 2" xfId="4020"/>
    <cellStyle name="货币 4 2 4 2 2" xfId="4021"/>
    <cellStyle name="强调文字颜色 2 3" xfId="4022"/>
    <cellStyle name="常规 2 2 2 5 3" xfId="4023"/>
    <cellStyle name="货币 4 2 4 2 3" xfId="4024"/>
    <cellStyle name="强调文字颜色 2 4" xfId="4025"/>
    <cellStyle name="常规 2 2 2 5 4" xfId="4026"/>
    <cellStyle name="强调文字颜色 3 2" xfId="4027"/>
    <cellStyle name="千位分隔 2 2 4 2 2" xfId="4028"/>
    <cellStyle name="常规 2 2 2 6 2" xfId="4029"/>
    <cellStyle name="强调文字颜色 3 2 2" xfId="4030"/>
    <cellStyle name="常规 2 2 2 6 2 2" xfId="4031"/>
    <cellStyle name="强调文字颜色 3 3 2" xfId="4032"/>
    <cellStyle name="常规 2 2 2 6 3 2" xfId="4033"/>
    <cellStyle name="强调文字颜色 3 4 2" xfId="4034"/>
    <cellStyle name="常规 2 2 2 6 4 2" xfId="4035"/>
    <cellStyle name="常规 3 2 2 3" xfId="4036"/>
    <cellStyle name="常规 2 2 2 6_2015财政决算公开" xfId="4037"/>
    <cellStyle name="货币 3 4 3" xfId="4038"/>
    <cellStyle name="强调文字颜色 4 2" xfId="4039"/>
    <cellStyle name="千位分隔 2 2 4 3 2" xfId="4040"/>
    <cellStyle name="常规 2 2 2 7 2" xfId="4041"/>
    <cellStyle name="常规 2 4 3 6" xfId="4042"/>
    <cellStyle name="输出 2 3 5" xfId="4043"/>
    <cellStyle name="常规 2 2 3" xfId="4044"/>
    <cellStyle name="常规 2 2 3 4 2 2" xfId="4045"/>
    <cellStyle name="常规 2 2 3 2" xfId="4046"/>
    <cellStyle name="常规 2 2 3 2 2" xfId="4047"/>
    <cellStyle name="常规 2 2 3 2 3" xfId="4048"/>
    <cellStyle name="常规 2 2 3 2 3 2" xfId="4049"/>
    <cellStyle name="常规 2 2 3 2 4 2" xfId="4050"/>
    <cellStyle name="常规 2 2 3 3" xfId="4051"/>
    <cellStyle name="常规 2 2 3 3 2" xfId="4052"/>
    <cellStyle name="千位分隔 2 3 5 2" xfId="4053"/>
    <cellStyle name="常规 2 3 3 6" xfId="4054"/>
    <cellStyle name="常规 2 2 3 3 2 2" xfId="4055"/>
    <cellStyle name="常规 2 2 3 3 3" xfId="4056"/>
    <cellStyle name="常规 2 3 4 6" xfId="4057"/>
    <cellStyle name="常规 2 2 3 3 3 2" xfId="4058"/>
    <cellStyle name="货币 4 6 2 2" xfId="4059"/>
    <cellStyle name="常规 2 2 3 3 4" xfId="4060"/>
    <cellStyle name="常规 2 2 3 4 3" xfId="4061"/>
    <cellStyle name="常规 2 4 4 6" xfId="4062"/>
    <cellStyle name="常规 2 2 3 4 3 2" xfId="4063"/>
    <cellStyle name="常规 2 3 3" xfId="4064"/>
    <cellStyle name="常规 2 2 3 5 2" xfId="4065"/>
    <cellStyle name="常规 2 2 3 6 2" xfId="4066"/>
    <cellStyle name="千位分隔 2 2 5 3" xfId="4067"/>
    <cellStyle name="常规 2 2 3 7" xfId="4068"/>
    <cellStyle name="常规 2 4 3 7" xfId="4069"/>
    <cellStyle name="常规 2 2 4" xfId="4070"/>
    <cellStyle name="常规 2 2 4 2" xfId="4071"/>
    <cellStyle name="常规 2 2 4 2 2" xfId="4072"/>
    <cellStyle name="常规 2 2 4 3" xfId="4073"/>
    <cellStyle name="常规 2 2 4 3 2" xfId="4074"/>
    <cellStyle name="常规 2 2 4 4 2" xfId="4075"/>
    <cellStyle name="常规 2 2 4 5" xfId="4076"/>
    <cellStyle name="常规 2 2 5" xfId="4077"/>
    <cellStyle name="常规 2 2 5 2" xfId="4078"/>
    <cellStyle name="常规 2 2 5 2 2" xfId="4079"/>
    <cellStyle name="常规 2 2 5 3" xfId="4080"/>
    <cellStyle name="常规 2 2 5 3 2" xfId="4081"/>
    <cellStyle name="常规 2 2 5 4" xfId="4082"/>
    <cellStyle name="常规 2 2 5 4 2" xfId="4083"/>
    <cellStyle name="常规 2 2 5 5" xfId="4084"/>
    <cellStyle name="汇总 4 2" xfId="4085"/>
    <cellStyle name="常规 2 2 7 3 2" xfId="4086"/>
    <cellStyle name="常规 2 2 9 2" xfId="4087"/>
    <cellStyle name="常规 2 3 11" xfId="4088"/>
    <cellStyle name="常规 2 4 4 5" xfId="4089"/>
    <cellStyle name="常规 2 3 2" xfId="4090"/>
    <cellStyle name="常规 2 3 2 2" xfId="4091"/>
    <cellStyle name="常规 2 3 2 2 2" xfId="4092"/>
    <cellStyle name="常规 2 3 2 2 2 2" xfId="4093"/>
    <cellStyle name="常规 2 3 2 2 3" xfId="4094"/>
    <cellStyle name="常规 2 3 2 2 3 2" xfId="4095"/>
    <cellStyle name="注释 2 3 2 2" xfId="4096"/>
    <cellStyle name="常规 2 3 2 2 4 2" xfId="4097"/>
    <cellStyle name="注释 2 3 5" xfId="4098"/>
    <cellStyle name="常规 2 3 2 2 7" xfId="4099"/>
    <cellStyle name="常规 2 3 2 3" xfId="4100"/>
    <cellStyle name="常规 2 3 2 3 2" xfId="4101"/>
    <cellStyle name="常规 2 3 2 3 2 2" xfId="4102"/>
    <cellStyle name="注释 2 4 2" xfId="4103"/>
    <cellStyle name="常规 2 3 2 3 4" xfId="4104"/>
    <cellStyle name="常规 2 3 2 4 2 2" xfId="4105"/>
    <cellStyle name="常规 2 3 2 4 3" xfId="4106"/>
    <cellStyle name="常规 2 3 2 4 3 2" xfId="4107"/>
    <cellStyle name="常规 2 3 2 4 4" xfId="4108"/>
    <cellStyle name="常规 2 3 2 4 4 2" xfId="4109"/>
    <cellStyle name="常规 2 3 2 5 2" xfId="4110"/>
    <cellStyle name="千位分隔 2 3 4 2" xfId="4111"/>
    <cellStyle name="常规 2 3 2 6" xfId="4112"/>
    <cellStyle name="常规 2 3 2 6 2" xfId="4113"/>
    <cellStyle name="千位分隔 2 3 4 3" xfId="4114"/>
    <cellStyle name="常规 2 3 2 7" xfId="4115"/>
    <cellStyle name="常规 2 3 2 7 2" xfId="4116"/>
    <cellStyle name="常规 2 3 2 8" xfId="4117"/>
    <cellStyle name="常规 2 3 3 2 2" xfId="4118"/>
    <cellStyle name="常规 2 3 3 3" xfId="4119"/>
    <cellStyle name="常规 2 3 3 3 2" xfId="4120"/>
    <cellStyle name="常规 2 3 3 5" xfId="4121"/>
    <cellStyle name="常规 2 3 3 5 2" xfId="4122"/>
    <cellStyle name="千位分隔 2 3 5 3" xfId="4123"/>
    <cellStyle name="常规 2 3 3 7" xfId="4124"/>
    <cellStyle name="常规 2 3 4" xfId="4125"/>
    <cellStyle name="常规 2 3 4 2" xfId="4126"/>
    <cellStyle name="常规 2 3 4 3" xfId="4127"/>
    <cellStyle name="常规 2 3 4 4" xfId="4128"/>
    <cellStyle name="常规 2 3 4 5" xfId="4129"/>
    <cellStyle name="常规 2 3 5 4" xfId="4130"/>
    <cellStyle name="常规 2 4" xfId="4131"/>
    <cellStyle name="常规 2 4 10 2" xfId="4132"/>
    <cellStyle name="常规 2 4 11" xfId="4133"/>
    <cellStyle name="常规 2 4 2" xfId="4134"/>
    <cellStyle name="常规 2 4 2 2" xfId="4135"/>
    <cellStyle name="常规 2 4 2 2 2" xfId="4136"/>
    <cellStyle name="常规 2 4 2 2 2 2" xfId="4137"/>
    <cellStyle name="常规 2 4 2 2 3" xfId="4138"/>
    <cellStyle name="常规 2 4 2 2 4" xfId="4139"/>
    <cellStyle name="常规 2 4 2 2 5 2" xfId="4140"/>
    <cellStyle name="常规 2 4 2 2 6" xfId="4141"/>
    <cellStyle name="常规 2 4 2 2 7" xfId="4142"/>
    <cellStyle name="常规 2 4 2 3" xfId="4143"/>
    <cellStyle name="输出 2 2 2 2 2" xfId="4144"/>
    <cellStyle name="常规 7 2 3 3" xfId="4145"/>
    <cellStyle name="常规 2 4 2 3 2 2" xfId="4146"/>
    <cellStyle name="常规 2 4 2 3 3 2" xfId="4147"/>
    <cellStyle name="常规 2 4 2 3 4" xfId="4148"/>
    <cellStyle name="常规 2 4 2 3 5" xfId="4149"/>
    <cellStyle name="常规 2 4 2 6" xfId="4150"/>
    <cellStyle name="常规 2 4 2 7" xfId="4151"/>
    <cellStyle name="常规 2 4 3 2 2" xfId="4152"/>
    <cellStyle name="常规 2 4 3 3" xfId="4153"/>
    <cellStyle name="常规 2 4 3 3 2" xfId="4154"/>
    <cellStyle name="常规 2 4 3 4 2" xfId="4155"/>
    <cellStyle name="常规 2 4 4 2" xfId="4156"/>
    <cellStyle name="常规 2 4 4 2 2" xfId="4157"/>
    <cellStyle name="常规 2 4 4 3" xfId="4158"/>
    <cellStyle name="常规 2 4 4 3 2" xfId="4159"/>
    <cellStyle name="常规 2 4 4 4" xfId="4160"/>
    <cellStyle name="常规 2 4 4 4 2" xfId="4161"/>
    <cellStyle name="常规 2 4 5 3" xfId="4162"/>
    <cellStyle name="常规 2 4 5 4" xfId="4163"/>
    <cellStyle name="小数 5" xfId="4164"/>
    <cellStyle name="检查单元格 7" xfId="4165"/>
    <cellStyle name="常规 2 5 2 3" xfId="4166"/>
    <cellStyle name="检查单元格 9" xfId="4167"/>
    <cellStyle name="常规 2 5 2 5" xfId="4168"/>
    <cellStyle name="常规 2 5 3 2" xfId="4169"/>
    <cellStyle name="常规 2 5 3 3" xfId="4170"/>
    <cellStyle name="常规 2 5 4 2" xfId="4171"/>
    <cellStyle name="常规 2 5 4 3" xfId="4172"/>
    <cellStyle name="常规 2 6" xfId="4173"/>
    <cellStyle name="常规 2 6 2" xfId="4174"/>
    <cellStyle name="常规 2 6 2 2" xfId="4175"/>
    <cellStyle name="常规 2 6 4" xfId="4176"/>
    <cellStyle name="货币 2 2 3 3 2" xfId="4177"/>
    <cellStyle name="常规 2 7" xfId="4178"/>
    <cellStyle name="常规 2 7 3" xfId="4179"/>
    <cellStyle name="输入 2" xfId="4180"/>
    <cellStyle name="常规 2 8" xfId="4181"/>
    <cellStyle name="输入 2 2" xfId="4182"/>
    <cellStyle name="常规 2 8 2" xfId="4183"/>
    <cellStyle name="常规 27 2 2" xfId="4184"/>
    <cellStyle name="常规 27 3" xfId="4185"/>
    <cellStyle name="常规 29" xfId="4186"/>
    <cellStyle name="常规 34" xfId="4187"/>
    <cellStyle name="常规 29 2" xfId="4188"/>
    <cellStyle name="注释 10" xfId="4189"/>
    <cellStyle name="输出 4 2" xfId="4190"/>
    <cellStyle name="常规 3" xfId="4191"/>
    <cellStyle name="常规 3 10" xfId="4192"/>
    <cellStyle name="常规 3 11" xfId="4193"/>
    <cellStyle name="输出 4 2 2" xfId="4194"/>
    <cellStyle name="常规 3 2" xfId="4195"/>
    <cellStyle name="常规 3 2 2 2" xfId="4196"/>
    <cellStyle name="常规 3 2 2 2 2" xfId="4197"/>
    <cellStyle name="强调文字颜色 3 4 2 2" xfId="4198"/>
    <cellStyle name="常规 3 2 2 3 2" xfId="4199"/>
    <cellStyle name="千位分隔 3 2 4 2" xfId="4200"/>
    <cellStyle name="常规 3 2 2 6" xfId="4201"/>
    <cellStyle name="千位分隔 3 2 4 2 2" xfId="4202"/>
    <cellStyle name="常规 3 2 2 6 2" xfId="4203"/>
    <cellStyle name="常规 3 2 3 2" xfId="4204"/>
    <cellStyle name="强调文字颜色 3 5 2" xfId="4205"/>
    <cellStyle name="常规 3 2 3 3" xfId="4206"/>
    <cellStyle name="常规 3 2 4" xfId="4207"/>
    <cellStyle name="强调文字颜色 3 6 2" xfId="4208"/>
    <cellStyle name="常规 3 2 4 3" xfId="4209"/>
    <cellStyle name="强调文字颜色 3 6 2 2" xfId="4210"/>
    <cellStyle name="常规 3 2 4 3 2" xfId="4211"/>
    <cellStyle name="强调文字颜色 3 6 3" xfId="4212"/>
    <cellStyle name="常规 3 2 4 4" xfId="4213"/>
    <cellStyle name="常规 3 2 4 4 2" xfId="4214"/>
    <cellStyle name="输出 4 2 3" xfId="4215"/>
    <cellStyle name="常规 3 3" xfId="4216"/>
    <cellStyle name="常规 3 3 2" xfId="4217"/>
    <cellStyle name="常规 3 3 3" xfId="4218"/>
    <cellStyle name="常规 3 3 4" xfId="4219"/>
    <cellStyle name="好 3 2 2 2" xfId="4220"/>
    <cellStyle name="汇总 2 3 4" xfId="4221"/>
    <cellStyle name="货币 2 2 2 5" xfId="4222"/>
    <cellStyle name="常规 3 4 2 2" xfId="4223"/>
    <cellStyle name="千位分隔[0] 2" xfId="4224"/>
    <cellStyle name="货币 2 2 3 5" xfId="4225"/>
    <cellStyle name="常规 3 4 3 2" xfId="4226"/>
    <cellStyle name="常规 3 4 4" xfId="4227"/>
    <cellStyle name="好 3 2 3 2" xfId="4228"/>
    <cellStyle name="常规 3 5" xfId="4229"/>
    <cellStyle name="常规 3 5 3" xfId="4230"/>
    <cellStyle name="货币 2 3 3 5" xfId="4231"/>
    <cellStyle name="常规 3 5 3 2" xfId="4232"/>
    <cellStyle name="常规 3 5 4" xfId="4233"/>
    <cellStyle name="货币 2 2 4 2 2" xfId="4234"/>
    <cellStyle name="常规 3 6 2 2" xfId="4235"/>
    <cellStyle name="常规 3 6 3 2" xfId="4236"/>
    <cellStyle name="常规 3 6 4" xfId="4237"/>
    <cellStyle name="货币 2 2 4 3 2" xfId="4238"/>
    <cellStyle name="常规 3 6 5" xfId="4239"/>
    <cellStyle name="货币 2 2 4 3 3" xfId="4240"/>
    <cellStyle name="常规 3 7" xfId="4241"/>
    <cellStyle name="常规 3 7 2" xfId="4242"/>
    <cellStyle name="常规 3 7 2 2" xfId="4243"/>
    <cellStyle name="常规 3 7 3 2" xfId="4244"/>
    <cellStyle name="常规 3 7 4" xfId="4245"/>
    <cellStyle name="货币 2 2 4 4 2" xfId="4246"/>
    <cellStyle name="强调文字颜色 2 3 3 2" xfId="4247"/>
    <cellStyle name="好 2 2 2 2 2" xfId="4248"/>
    <cellStyle name="常规 3 8" xfId="4249"/>
    <cellStyle name="常规 3 8 2" xfId="4250"/>
    <cellStyle name="常规 3 9 2" xfId="4251"/>
    <cellStyle name="常规 3_收入总表2" xfId="4252"/>
    <cellStyle name="输出 4 3" xfId="4253"/>
    <cellStyle name="常规 4" xfId="4254"/>
    <cellStyle name="输出 4 3 2" xfId="4255"/>
    <cellStyle name="常规 4 2" xfId="4256"/>
    <cellStyle name="常规 4 2 10" xfId="4257"/>
    <cellStyle name="常规 4 2 11" xfId="4258"/>
    <cellStyle name="常规 4 2 12" xfId="4259"/>
    <cellStyle name="常规 4 2 13" xfId="4260"/>
    <cellStyle name="常规 4 2 2" xfId="4261"/>
    <cellStyle name="常规 4 4" xfId="4262"/>
    <cellStyle name="常规 4 2 2 2" xfId="4263"/>
    <cellStyle name="常规 4 4 2" xfId="4264"/>
    <cellStyle name="常规 6 4" xfId="4265"/>
    <cellStyle name="货币 3 2 2 5" xfId="4266"/>
    <cellStyle name="常规 4 2 2 2 2" xfId="4267"/>
    <cellStyle name="常规 6 4 2" xfId="4268"/>
    <cellStyle name="货币 3 2 2 6" xfId="4269"/>
    <cellStyle name="常规 4 2 2 2 3" xfId="4270"/>
    <cellStyle name="常规 6 4 3" xfId="4271"/>
    <cellStyle name="常规 4 2 2 2 5" xfId="4272"/>
    <cellStyle name="千位分隔 4 4 4 2" xfId="4273"/>
    <cellStyle name="常规 4 2 2 2 6" xfId="4274"/>
    <cellStyle name="霓付 [0]_laroux" xfId="4275"/>
    <cellStyle name="货币 3 2 3 5" xfId="4276"/>
    <cellStyle name="警告文本 2" xfId="4277"/>
    <cellStyle name="常规 4 2 2 3 2" xfId="4278"/>
    <cellStyle name="警告文本 3" xfId="4279"/>
    <cellStyle name="常规 4 2 2 3 3" xfId="4280"/>
    <cellStyle name="警告文本 3 2" xfId="4281"/>
    <cellStyle name="常规 4 2 2 3 3 2" xfId="4282"/>
    <cellStyle name="警告文本 4" xfId="4283"/>
    <cellStyle name="常规 4 2 2 3 4" xfId="4284"/>
    <cellStyle name="常规 4 2 2 4 3 2" xfId="4285"/>
    <cellStyle name="常规 4 2 2 4 4" xfId="4286"/>
    <cellStyle name="常规 4 2 2 4 5" xfId="4287"/>
    <cellStyle name="千位分隔 4 2 4 2 2" xfId="4288"/>
    <cellStyle name="常规 4 2 2 6 2" xfId="4289"/>
    <cellStyle name="适中 6" xfId="4290"/>
    <cellStyle name="千位分隔 4 2 4 3 2" xfId="4291"/>
    <cellStyle name="常规 4 2 2 7 2" xfId="4292"/>
    <cellStyle name="常规 4 2 3 2" xfId="4293"/>
    <cellStyle name="常规 4 5 2" xfId="4294"/>
    <cellStyle name="常规 7 4" xfId="4295"/>
    <cellStyle name="常规 4 2 3 3" xfId="4296"/>
    <cellStyle name="常规 4 5 3" xfId="4297"/>
    <cellStyle name="常规 7 5" xfId="4298"/>
    <cellStyle name="常规 4 2 3 6 2" xfId="4299"/>
    <cellStyle name="常规 4 2 3 6 3" xfId="4300"/>
    <cellStyle name="千位分隔 4 2 5 3" xfId="4301"/>
    <cellStyle name="常规 4 2 3 7" xfId="4302"/>
    <cellStyle name="常规 4 2 4 3" xfId="4303"/>
    <cellStyle name="常规 4 6 3" xfId="4304"/>
    <cellStyle name="常规 8 5" xfId="4305"/>
    <cellStyle name="常规 4 2 4 3 2" xfId="4306"/>
    <cellStyle name="常规 4 2 4 4 2" xfId="4307"/>
    <cellStyle name="常规 4 2 4 5" xfId="4308"/>
    <cellStyle name="货币 2 2 5 3 3" xfId="4309"/>
    <cellStyle name="常规 4 3" xfId="4310"/>
    <cellStyle name="常规 4 3 2 2" xfId="4311"/>
    <cellStyle name="常规 5 4 2" xfId="4312"/>
    <cellStyle name="常规 4 3 2 3" xfId="4313"/>
    <cellStyle name="常规 5 4 3" xfId="4314"/>
    <cellStyle name="常规 4 3 3" xfId="4315"/>
    <cellStyle name="常规 5 5" xfId="4316"/>
    <cellStyle name="常规 4 3 3 2" xfId="4317"/>
    <cellStyle name="常规 5 5 2" xfId="4318"/>
    <cellStyle name="常规 45 2" xfId="4319"/>
    <cellStyle name="常规 50 2" xfId="4320"/>
    <cellStyle name="常规 46" xfId="4321"/>
    <cellStyle name="常规 51" xfId="4322"/>
    <cellStyle name="常规 47" xfId="4323"/>
    <cellStyle name="常规 52" xfId="4324"/>
    <cellStyle name="常规 47 2" xfId="4325"/>
    <cellStyle name="常规 48 2" xfId="4326"/>
    <cellStyle name="常规 53 2" xfId="4327"/>
    <cellStyle name="常规 48 2 2" xfId="4328"/>
    <cellStyle name="常规 48 2 3" xfId="4329"/>
    <cellStyle name="常规 48 4" xfId="4330"/>
    <cellStyle name="常规 48 5" xfId="4331"/>
    <cellStyle name="常规 49 2" xfId="4332"/>
    <cellStyle name="常规 54 2" xfId="4333"/>
    <cellStyle name="常规 49 3" xfId="4334"/>
    <cellStyle name="常规 54 3" xfId="4335"/>
    <cellStyle name="常规 49 4" xfId="4336"/>
    <cellStyle name="输出 4 4" xfId="4337"/>
    <cellStyle name="常规 5" xfId="4338"/>
    <cellStyle name="常规 5 10" xfId="4339"/>
    <cellStyle name="常规 5 10 2" xfId="4340"/>
    <cellStyle name="常规 8" xfId="4341"/>
    <cellStyle name="常规 5 10 3" xfId="4342"/>
    <cellStyle name="常规 9" xfId="4343"/>
    <cellStyle name="常规 5 12" xfId="4344"/>
    <cellStyle name="常规 5 2" xfId="4345"/>
    <cellStyle name="常规 5 2 2" xfId="4346"/>
    <cellStyle name="常规 5 2 2 2" xfId="4347"/>
    <cellStyle name="常规 5 2 2 3" xfId="4348"/>
    <cellStyle name="常规 5 2 3" xfId="4349"/>
    <cellStyle name="常规 5 2 3 2" xfId="4350"/>
    <cellStyle name="常规 5 2 3 3" xfId="4351"/>
    <cellStyle name="常规 5 2 4" xfId="4352"/>
    <cellStyle name="常规 5 2 4 2" xfId="4353"/>
    <cellStyle name="常规 5 2 4 3" xfId="4354"/>
    <cellStyle name="常规 5 2 4 3 2" xfId="4355"/>
    <cellStyle name="常规 5 2 4 5" xfId="4356"/>
    <cellStyle name="常规 5 2 5" xfId="4357"/>
    <cellStyle name="常规 5 2 5 2" xfId="4358"/>
    <cellStyle name="千位分隔 4 3 2 2" xfId="4359"/>
    <cellStyle name="常规 5 2 6" xfId="4360"/>
    <cellStyle name="常规 5 2 6 2" xfId="4361"/>
    <cellStyle name="千位分隔 4 3 2 3" xfId="4362"/>
    <cellStyle name="常规 5 2 7" xfId="4363"/>
    <cellStyle name="常规 5 2 7 2" xfId="4364"/>
    <cellStyle name="常规 5 2 8" xfId="4365"/>
    <cellStyle name="常规 5 3" xfId="4366"/>
    <cellStyle name="常规 5 3 2" xfId="4367"/>
    <cellStyle name="常规 5 3 2 2" xfId="4368"/>
    <cellStyle name="常规 5 3 3" xfId="4369"/>
    <cellStyle name="常规 5 3 3 2" xfId="4370"/>
    <cellStyle name="货币 4 2 2 5" xfId="4371"/>
    <cellStyle name="常规 5 4 2 2" xfId="4372"/>
    <cellStyle name="货币 4 2 3 5" xfId="4373"/>
    <cellStyle name="常规 5 4 3 2" xfId="4374"/>
    <cellStyle name="千位分隔 4 3 4 2" xfId="4375"/>
    <cellStyle name="常规 5 4 6" xfId="4376"/>
    <cellStyle name="常规 5 5 3" xfId="4377"/>
    <cellStyle name="常规 5 5 3 2" xfId="4378"/>
    <cellStyle name="常规 5 6 4" xfId="4379"/>
    <cellStyle name="货币 2 2 6 3 2" xfId="4380"/>
    <cellStyle name="常规 5 6 5" xfId="4381"/>
    <cellStyle name="货币 2 2 6 3 3" xfId="4382"/>
    <cellStyle name="千位分隔 4 2 3 2 2" xfId="4383"/>
    <cellStyle name="常规 5 8 2" xfId="4384"/>
    <cellStyle name="好_全国友协2010年度中央部门决算（草案）" xfId="4385"/>
    <cellStyle name="千位分隔 4 2 3 3 2" xfId="4386"/>
    <cellStyle name="常规 5 9 2" xfId="4387"/>
    <cellStyle name="常规 55" xfId="4388"/>
    <cellStyle name="常规 60" xfId="4389"/>
    <cellStyle name="后继超级链接 2" xfId="4390"/>
    <cellStyle name="常规 56" xfId="4391"/>
    <cellStyle name="常规 61" xfId="4392"/>
    <cellStyle name="后继超级链接 3" xfId="4393"/>
    <cellStyle name="常规 59" xfId="4394"/>
    <cellStyle name="常规 64" xfId="4395"/>
    <cellStyle name="好 5 4" xfId="4396"/>
    <cellStyle name="常规 6" xfId="4397"/>
    <cellStyle name="常规 6 2" xfId="4398"/>
    <cellStyle name="常规 6 2 2" xfId="4399"/>
    <cellStyle name="常规 6 2 2 2" xfId="4400"/>
    <cellStyle name="千位分隔 4 4 4" xfId="4401"/>
    <cellStyle name="常规 6 2 2 2 2" xfId="4402"/>
    <cellStyle name="常规 6 2 2 3" xfId="4403"/>
    <cellStyle name="常规 6 2 3" xfId="4404"/>
    <cellStyle name="常规 6 2 3 2" xfId="4405"/>
    <cellStyle name="常规 6 2 3 3" xfId="4406"/>
    <cellStyle name="常规 6 2 4" xfId="4407"/>
    <cellStyle name="常规 6 2 5" xfId="4408"/>
    <cellStyle name="常规 6 3" xfId="4409"/>
    <cellStyle name="常规 6 3 2" xfId="4410"/>
    <cellStyle name="常规 6 3 2 2" xfId="4411"/>
    <cellStyle name="常规 7" xfId="4412"/>
    <cellStyle name="常规 7 2" xfId="4413"/>
    <cellStyle name="常规 76 3" xfId="4414"/>
    <cellStyle name="常规 79" xfId="4415"/>
    <cellStyle name="常规 84" xfId="4416"/>
    <cellStyle name="链接单元格 7" xfId="4417"/>
    <cellStyle name="常规 8 2" xfId="4418"/>
    <cellStyle name="货币 2 7 3 3" xfId="4419"/>
    <cellStyle name="常规 8 2 2 3" xfId="4420"/>
    <cellStyle name="货币 2 7 4 2" xfId="4421"/>
    <cellStyle name="常规 8 2 3 2" xfId="4422"/>
    <cellStyle name="货币 2 7 5" xfId="4423"/>
    <cellStyle name="常规 8 2 4" xfId="4424"/>
    <cellStyle name="货币 2 7 6" xfId="4425"/>
    <cellStyle name="常规 8 2 5" xfId="4426"/>
    <cellStyle name="计算 3 4" xfId="4427"/>
    <cellStyle name="常规 8 3 2 2" xfId="4428"/>
    <cellStyle name="常规 88" xfId="4429"/>
    <cellStyle name="常规 93" xfId="4430"/>
    <cellStyle name="常规 89" xfId="4431"/>
    <cellStyle name="常规 94" xfId="4432"/>
    <cellStyle name="常规 96" xfId="4433"/>
    <cellStyle name="常规 97" xfId="4434"/>
    <cellStyle name="常规 98" xfId="4435"/>
    <cellStyle name="常规 99" xfId="4436"/>
    <cellStyle name="强调文字颜色 6 3 3 2 2" xfId="4437"/>
    <cellStyle name="常规_2007年云南省向人大报送政府收支预算表格式编制过程表" xfId="4438"/>
    <cellStyle name="常规_2016年支出表" xfId="4439"/>
    <cellStyle name="常规_Sheet1" xfId="4440"/>
    <cellStyle name="超级链接 2" xfId="4441"/>
    <cellStyle name="超级链接 2 2" xfId="4442"/>
    <cellStyle name="超级链接 2 2 2" xfId="4443"/>
    <cellStyle name="超级链接 2 2 3" xfId="4444"/>
    <cellStyle name="超级链接 2 3" xfId="4445"/>
    <cellStyle name="超级链接 2 3 2" xfId="4446"/>
    <cellStyle name="超级链接 3" xfId="4447"/>
    <cellStyle name="超级链接 3 2" xfId="4448"/>
    <cellStyle name="超级链接 3 2 2" xfId="4449"/>
    <cellStyle name="超级链接 3 3" xfId="4450"/>
    <cellStyle name="好 2 2" xfId="4451"/>
    <cellStyle name="好 2 2 2" xfId="4452"/>
    <cellStyle name="好 2 2 3" xfId="4453"/>
    <cellStyle name="强调文字颜色 2 4 3" xfId="4454"/>
    <cellStyle name="好 2 2 3 2" xfId="4455"/>
    <cellStyle name="货币 4 11" xfId="4456"/>
    <cellStyle name="好 2 2 4" xfId="4457"/>
    <cellStyle name="好 3" xfId="4458"/>
    <cellStyle name="好 3 2" xfId="4459"/>
    <cellStyle name="好 3 2 2" xfId="4460"/>
    <cellStyle name="好 3 2 3" xfId="4461"/>
    <cellStyle name="好 3 2 4" xfId="4462"/>
    <cellStyle name="货币 2 2 4 2" xfId="4463"/>
    <cellStyle name="好_5.中央部门决算（草案)-1" xfId="4464"/>
    <cellStyle name="后继超级链接 2 2" xfId="4465"/>
    <cellStyle name="后继超级链接 2 2 2" xfId="4466"/>
    <cellStyle name="后继超级链接 2 2 2 2" xfId="4467"/>
    <cellStyle name="后继超级链接 2 2 3" xfId="4468"/>
    <cellStyle name="后继超级链接 2 3 2" xfId="4469"/>
    <cellStyle name="后继超级链接 2 4" xfId="4470"/>
    <cellStyle name="货币 2 4 2 2" xfId="4471"/>
    <cellStyle name="汇总 2" xfId="4472"/>
    <cellStyle name="汇总 2 2" xfId="4473"/>
    <cellStyle name="汇总 2 2 2" xfId="4474"/>
    <cellStyle name="汇总 2 3" xfId="4475"/>
    <cellStyle name="汇总 2 3 2" xfId="4476"/>
    <cellStyle name="货币 2 2 2 3" xfId="4477"/>
    <cellStyle name="汇总 2 3 3" xfId="4478"/>
    <cellStyle name="货币 2 2 2 4" xfId="4479"/>
    <cellStyle name="汇总 3 2 2" xfId="4480"/>
    <cellStyle name="汇总 3 2 3" xfId="4481"/>
    <cellStyle name="汇总 4 2 2" xfId="4482"/>
    <cellStyle name="货币 2 10" xfId="4483"/>
    <cellStyle name="货币 2 12" xfId="4484"/>
    <cellStyle name="货币 2 2" xfId="4485"/>
    <cellStyle name="货币 2 2 2 2" xfId="4486"/>
    <cellStyle name="货币 2 2 2 2 2" xfId="4487"/>
    <cellStyle name="货币 2 2 2 2 2 2" xfId="4488"/>
    <cellStyle name="货币 2 2 2 2 2 3" xfId="4489"/>
    <cellStyle name="货币 2 2 2 2 3" xfId="4490"/>
    <cellStyle name="货币 2 2 2 2 3 2" xfId="4491"/>
    <cellStyle name="货币 2 2 2 2 3 3" xfId="4492"/>
    <cellStyle name="货币 2 2 2 2 4" xfId="4493"/>
    <cellStyle name="货币 2 2 2 2 4 2" xfId="4494"/>
    <cellStyle name="货币 2 2 2 2 4 3" xfId="4495"/>
    <cellStyle name="货币 2 2 2 2 5" xfId="4496"/>
    <cellStyle name="货币 2 2 2 3 2 2" xfId="4497"/>
    <cellStyle name="货币 2 2 2 3 2 3" xfId="4498"/>
    <cellStyle name="货币 2 2 2 3 3" xfId="4499"/>
    <cellStyle name="货币 2 2 2 3 3 2" xfId="4500"/>
    <cellStyle name="货币 2 2 2 3 3 3" xfId="4501"/>
    <cellStyle name="货币 2 2 2 3 4" xfId="4502"/>
    <cellStyle name="货币 2 2 2 3 5" xfId="4503"/>
    <cellStyle name="货币 2 2 2 4 2" xfId="4504"/>
    <cellStyle name="货币 2 2 2 4 3" xfId="4505"/>
    <cellStyle name="货币 2 2 2 4 3 2" xfId="4506"/>
    <cellStyle name="货币 2 2 2 4 3 3" xfId="4507"/>
    <cellStyle name="货币 2 2 2 4 4 2" xfId="4508"/>
    <cellStyle name="货币 2 2 2 4 6" xfId="4509"/>
    <cellStyle name="货币 2 2 2 5 2" xfId="4510"/>
    <cellStyle name="货币 2 2 2 6" xfId="4511"/>
    <cellStyle name="货币 2 2 2 6 2" xfId="4512"/>
    <cellStyle name="货币 2 2 2 6 3" xfId="4513"/>
    <cellStyle name="货币 2 3 2" xfId="4514"/>
    <cellStyle name="货币 2 2 2 7 3" xfId="4515"/>
    <cellStyle name="货币 2 4 2" xfId="4516"/>
    <cellStyle name="货币 2 2 3" xfId="4517"/>
    <cellStyle name="货币 2 2 3 2" xfId="4518"/>
    <cellStyle name="货币 2 2 3 3 3" xfId="4519"/>
    <cellStyle name="货币 2 2 3 4 2" xfId="4520"/>
    <cellStyle name="货币 2 2 3 4 3" xfId="4521"/>
    <cellStyle name="货币 2 2 4" xfId="4522"/>
    <cellStyle name="货币 2 2 4 3" xfId="4523"/>
    <cellStyle name="货币 2 2 4 4 3" xfId="4524"/>
    <cellStyle name="货币 2 2 4 5" xfId="4525"/>
    <cellStyle name="货币 2 2 4 6" xfId="4526"/>
    <cellStyle name="货币 2 2 5" xfId="4527"/>
    <cellStyle name="货币 2 2 6" xfId="4528"/>
    <cellStyle name="货币 2 2 6 2 3" xfId="4529"/>
    <cellStyle name="货币 2 2 6 4" xfId="4530"/>
    <cellStyle name="货币 2 2 6 4 2" xfId="4531"/>
    <cellStyle name="货币 2 2 6 4 3" xfId="4532"/>
    <cellStyle name="货币 2 2 7 3" xfId="4533"/>
    <cellStyle name="货币 2 2 8" xfId="4534"/>
    <cellStyle name="注释 3 2 5" xfId="4535"/>
    <cellStyle name="货币 2 2 9 3" xfId="4536"/>
    <cellStyle name="货币 2 3 2 2 3" xfId="4537"/>
    <cellStyle name="货币 2 3 2 4 2" xfId="4538"/>
    <cellStyle name="货币 2 3 2 4 3" xfId="4539"/>
    <cellStyle name="货币 2 3 2 6" xfId="4540"/>
    <cellStyle name="货币 2 3 4" xfId="4541"/>
    <cellStyle name="货币 2 3 4 3 3" xfId="4542"/>
    <cellStyle name="货币 2 3 4 4 3" xfId="4543"/>
    <cellStyle name="货币 2 3 4 6" xfId="4544"/>
    <cellStyle name="货币 2 3 5" xfId="4545"/>
    <cellStyle name="货币 2 3 7" xfId="4546"/>
    <cellStyle name="货币 2 3 8" xfId="4547"/>
    <cellStyle name="货币 2 4" xfId="4548"/>
    <cellStyle name="货币 2 4 2 3" xfId="4549"/>
    <cellStyle name="货币 2 4 3" xfId="4550"/>
    <cellStyle name="货币 2 4 4" xfId="4551"/>
    <cellStyle name="货币 2 4 5" xfId="4552"/>
    <cellStyle name="货币 2 4 6" xfId="4553"/>
    <cellStyle name="货币 2 5" xfId="4554"/>
    <cellStyle name="货币 2 5 2" xfId="4555"/>
    <cellStyle name="货币 2 5 2 2" xfId="4556"/>
    <cellStyle name="货币 2 5 2 3" xfId="4557"/>
    <cellStyle name="货币 2 5 3" xfId="4558"/>
    <cellStyle name="货币 2 5 4" xfId="4559"/>
    <cellStyle name="货币 2 5 4 2" xfId="4560"/>
    <cellStyle name="货币 2 5 4 3" xfId="4561"/>
    <cellStyle name="货币 2 5 5" xfId="4562"/>
    <cellStyle name="货币 2 5 6" xfId="4563"/>
    <cellStyle name="货币 2 6 2 2" xfId="4564"/>
    <cellStyle name="强调文字颜色 1 3 2 2 2 2" xfId="4565"/>
    <cellStyle name="货币 2 6 2 3" xfId="4566"/>
    <cellStyle name="货币 2 6 3 2" xfId="4567"/>
    <cellStyle name="货币 2 6 3 3" xfId="4568"/>
    <cellStyle name="货币 2 6 4" xfId="4569"/>
    <cellStyle name="货币 2 6 5" xfId="4570"/>
    <cellStyle name="货币 2 9" xfId="4571"/>
    <cellStyle name="货币 3 10" xfId="4572"/>
    <cellStyle name="货币 3 11" xfId="4573"/>
    <cellStyle name="货币 3 2" xfId="4574"/>
    <cellStyle name="输入 2 5" xfId="4575"/>
    <cellStyle name="货币 3 2 2" xfId="4576"/>
    <cellStyle name="货币 3 2 2 2" xfId="4577"/>
    <cellStyle name="货币 3 2 2 2 2" xfId="4578"/>
    <cellStyle name="货币 3 2 2 2 3" xfId="4579"/>
    <cellStyle name="货币 3 2 2 3" xfId="4580"/>
    <cellStyle name="货币 3 2 2 3 2" xfId="4581"/>
    <cellStyle name="货币 3 2 2 3 3" xfId="4582"/>
    <cellStyle name="货币 3 2 2 4" xfId="4583"/>
    <cellStyle name="货币 3 2 2 4 2" xfId="4584"/>
    <cellStyle name="货币 3 2 2 4 3" xfId="4585"/>
    <cellStyle name="货币 3 2 3" xfId="4586"/>
    <cellStyle name="货币 3 2 3 2" xfId="4587"/>
    <cellStyle name="货币 3 2 3 2 2" xfId="4588"/>
    <cellStyle name="货币 3 2 3 2 3" xfId="4589"/>
    <cellStyle name="货币 3 2 3 4" xfId="4590"/>
    <cellStyle name="货币 3 2 4" xfId="4591"/>
    <cellStyle name="货币 3 2 4 2" xfId="4592"/>
    <cellStyle name="货币 3 2 4 2 2" xfId="4593"/>
    <cellStyle name="货币 3 2 4 2 3" xfId="4594"/>
    <cellStyle name="货币 3 2 4 3" xfId="4595"/>
    <cellStyle name="货币 3 2 4 3 3" xfId="4596"/>
    <cellStyle name="货币 3 2 4 4" xfId="4597"/>
    <cellStyle name="货币 3 2 4 4 3" xfId="4598"/>
    <cellStyle name="货币 3 2 5 2" xfId="4599"/>
    <cellStyle name="货币 3 2 5 3" xfId="4600"/>
    <cellStyle name="货币 3 2 6" xfId="4601"/>
    <cellStyle name="货币 3 2 6 2" xfId="4602"/>
    <cellStyle name="货币 3 2 6 3" xfId="4603"/>
    <cellStyle name="货币 3 2 7 3" xfId="4604"/>
    <cellStyle name="货币 3 3" xfId="4605"/>
    <cellStyle name="输入 3 5" xfId="4606"/>
    <cellStyle name="货币 3 3 2" xfId="4607"/>
    <cellStyle name="货币 3 3 2 2" xfId="4608"/>
    <cellStyle name="货币 3 3 3" xfId="4609"/>
    <cellStyle name="货币 3 3 3 2" xfId="4610"/>
    <cellStyle name="货币 3 3 4" xfId="4611"/>
    <cellStyle name="货币 3 3 5" xfId="4612"/>
    <cellStyle name="货币 3 3 6" xfId="4613"/>
    <cellStyle name="货币 3 4" xfId="4614"/>
    <cellStyle name="货币 3 4 4" xfId="4615"/>
    <cellStyle name="货币 3 4 4 2" xfId="4616"/>
    <cellStyle name="货币 3 4 5" xfId="4617"/>
    <cellStyle name="货币 3 4 6" xfId="4618"/>
    <cellStyle name="货币 3 5" xfId="4619"/>
    <cellStyle name="货币 3 5 2" xfId="4620"/>
    <cellStyle name="货币 3 5 3" xfId="4621"/>
    <cellStyle name="货币 3 5 3 2" xfId="4622"/>
    <cellStyle name="货币 3 5 4" xfId="4623"/>
    <cellStyle name="货币 3 5 5" xfId="4624"/>
    <cellStyle name="货币 3 7" xfId="4625"/>
    <cellStyle name="注释 6" xfId="4626"/>
    <cellStyle name="货币 3 7 2" xfId="4627"/>
    <cellStyle name="货币 3 8" xfId="4628"/>
    <cellStyle name="货币 3 8 2" xfId="4629"/>
    <cellStyle name="货币 3 9" xfId="4630"/>
    <cellStyle name="货币 3 9 2" xfId="4631"/>
    <cellStyle name="强调文字颜色 2 4 2" xfId="4632"/>
    <cellStyle name="货币 4 10" xfId="4633"/>
    <cellStyle name="货币 4 2 2" xfId="4634"/>
    <cellStyle name="货币 4 2 2 2" xfId="4635"/>
    <cellStyle name="货币 4 2 2 2 2" xfId="4636"/>
    <cellStyle name="货币 4 3 4 2" xfId="4637"/>
    <cellStyle name="货币 4 2 2 2 3" xfId="4638"/>
    <cellStyle name="货币 4 2 2 3 2" xfId="4639"/>
    <cellStyle name="货币 4 2 2 4 2" xfId="4640"/>
    <cellStyle name="货币 4 2 2 4 3" xfId="4641"/>
    <cellStyle name="货币 4 2 2 6" xfId="4642"/>
    <cellStyle name="货币 4 2 3" xfId="4643"/>
    <cellStyle name="货币 4 2 3 2" xfId="4644"/>
    <cellStyle name="货币 4 2 3 2 2" xfId="4645"/>
    <cellStyle name="货币 4 2 3 2 3" xfId="4646"/>
    <cellStyle name="货币 4 2 3 3" xfId="4647"/>
    <cellStyle name="货币 4 2 3 4" xfId="4648"/>
    <cellStyle name="货币 4 2 4 2" xfId="4649"/>
    <cellStyle name="货币 4 2 4 3" xfId="4650"/>
    <cellStyle name="货币 4 2 4 4" xfId="4651"/>
    <cellStyle name="货币 4 2 4 4 2" xfId="4652"/>
    <cellStyle name="货币 4 2 4 4 3" xfId="4653"/>
    <cellStyle name="货币 4 2 4 6" xfId="4654"/>
    <cellStyle name="货币 4 2 5" xfId="4655"/>
    <cellStyle name="货币 4 2 5 2" xfId="4656"/>
    <cellStyle name="货币 4 2 6" xfId="4657"/>
    <cellStyle name="货币 4 2 6 2" xfId="4658"/>
    <cellStyle name="货币 4 2 7" xfId="4659"/>
    <cellStyle name="货币 4 2 7 3" xfId="4660"/>
    <cellStyle name="货币 4 3" xfId="4661"/>
    <cellStyle name="货币 4 3 2" xfId="4662"/>
    <cellStyle name="货币 4 3 2 2" xfId="4663"/>
    <cellStyle name="货币 4 3 3" xfId="4664"/>
    <cellStyle name="货币 4 3 3 2" xfId="4665"/>
    <cellStyle name="货币 4 3 4" xfId="4666"/>
    <cellStyle name="货币 4 3 5" xfId="4667"/>
    <cellStyle name="货币 4 3 6" xfId="4668"/>
    <cellStyle name="货币 4 4" xfId="4669"/>
    <cellStyle name="货币 4 4 2" xfId="4670"/>
    <cellStyle name="货币 4 4 2 2" xfId="4671"/>
    <cellStyle name="货币 4 4 2 3" xfId="4672"/>
    <cellStyle name="货币 4 4 3" xfId="4673"/>
    <cellStyle name="货币 4 4 3 2" xfId="4674"/>
    <cellStyle name="货币 4 4 4" xfId="4675"/>
    <cellStyle name="货币 4 4 4 2" xfId="4676"/>
    <cellStyle name="货币 4 4 5" xfId="4677"/>
    <cellStyle name="货币 4 4 6" xfId="4678"/>
    <cellStyle name="货币 4 5" xfId="4679"/>
    <cellStyle name="货币 4 5 2" xfId="4680"/>
    <cellStyle name="货币 4 5 3" xfId="4681"/>
    <cellStyle name="货币 4 5 4" xfId="4682"/>
    <cellStyle name="货币 4 5 5" xfId="4683"/>
    <cellStyle name="货币 4 6 2" xfId="4684"/>
    <cellStyle name="货币 4 6 3" xfId="4685"/>
    <cellStyle name="货币 4 6 4" xfId="4686"/>
    <cellStyle name="货币 4 6 4 2" xfId="4687"/>
    <cellStyle name="货币 4 6 4 3" xfId="4688"/>
    <cellStyle name="货币 4 6 5" xfId="4689"/>
    <cellStyle name="货币 4 6 6" xfId="4690"/>
    <cellStyle name="货币 4 7" xfId="4691"/>
    <cellStyle name="货币 4 7 3" xfId="4692"/>
    <cellStyle name="货币 4 8" xfId="4693"/>
    <cellStyle name="货币 4 8 2" xfId="4694"/>
    <cellStyle name="货币 4 8 3" xfId="4695"/>
    <cellStyle name="货币 4 9 2" xfId="4696"/>
    <cellStyle name="货币 4 9 3" xfId="4697"/>
    <cellStyle name="强调文字颜色 4 4 2 2 2" xfId="4698"/>
    <cellStyle name="货币 5 2" xfId="4699"/>
    <cellStyle name="货币 5 3" xfId="4700"/>
    <cellStyle name="货币 5 4" xfId="4701"/>
    <cellStyle name="货币 5 5" xfId="4702"/>
    <cellStyle name="货币[0] 2" xfId="4703"/>
    <cellStyle name="货币[0] 3" xfId="4704"/>
    <cellStyle name="计算 2" xfId="4705"/>
    <cellStyle name="计算 2 2" xfId="4706"/>
    <cellStyle name="计算 2 2 2" xfId="4707"/>
    <cellStyle name="计算 2 2 2 2" xfId="4708"/>
    <cellStyle name="计算 2 2 2 2 2" xfId="4709"/>
    <cellStyle name="计算 2 2 3" xfId="4710"/>
    <cellStyle name="计算 2 2 3 2" xfId="4711"/>
    <cellStyle name="计算 2 3" xfId="4712"/>
    <cellStyle name="计算 2 3 2 2" xfId="4713"/>
    <cellStyle name="计算 2 3 2 2 2" xfId="4714"/>
    <cellStyle name="计算 2 3 2 3" xfId="4715"/>
    <cellStyle name="计算 2 3 3" xfId="4716"/>
    <cellStyle name="计算 2 3 3 2" xfId="4717"/>
    <cellStyle name="计算 2 3 4" xfId="4718"/>
    <cellStyle name="计算 2 3 5" xfId="4719"/>
    <cellStyle name="计算 2 4 2 2" xfId="4720"/>
    <cellStyle name="计算 2 5" xfId="4721"/>
    <cellStyle name="计算 2 5 2" xfId="4722"/>
    <cellStyle name="计算 2 6" xfId="4723"/>
    <cellStyle name="计算 2 7" xfId="4724"/>
    <cellStyle name="计算 3 2 2" xfId="4725"/>
    <cellStyle name="计算 3 2 2 2" xfId="4726"/>
    <cellStyle name="计算 3 2 2 2 2" xfId="4727"/>
    <cellStyle name="计算 3 2 2 3" xfId="4728"/>
    <cellStyle name="计算 3 2 3" xfId="4729"/>
    <cellStyle name="计算 3 2 3 2" xfId="4730"/>
    <cellStyle name="计算 3 2 4" xfId="4731"/>
    <cellStyle name="计算 3 3" xfId="4732"/>
    <cellStyle name="强调文字颜色 1 6 2" xfId="4733"/>
    <cellStyle name="计算 3 3 2 2" xfId="4734"/>
    <cellStyle name="强调文字颜色 1 7" xfId="4735"/>
    <cellStyle name="计算 3 3 3" xfId="4736"/>
    <cellStyle name="强调文字颜色 2 6" xfId="4737"/>
    <cellStyle name="计算 3 4 2" xfId="4738"/>
    <cellStyle name="计算 3 5" xfId="4739"/>
    <cellStyle name="计算 4 2 2" xfId="4740"/>
    <cellStyle name="计算 4 2 2 2" xfId="4741"/>
    <cellStyle name="计算 4 2 3" xfId="4742"/>
    <cellStyle name="计算 4 3" xfId="4743"/>
    <cellStyle name="计算 4 3 2" xfId="4744"/>
    <cellStyle name="计算 4 4" xfId="4745"/>
    <cellStyle name="计算 5 2 2" xfId="4746"/>
    <cellStyle name="计算 5 2 2 2" xfId="4747"/>
    <cellStyle name="计算 5 2 3" xfId="4748"/>
    <cellStyle name="计算 5 3" xfId="4749"/>
    <cellStyle name="计算 5 3 2" xfId="4750"/>
    <cellStyle name="注释 3 2 2 2 2" xfId="4751"/>
    <cellStyle name="计算 5 4" xfId="4752"/>
    <cellStyle name="计算 6 3" xfId="4753"/>
    <cellStyle name="检查单元格 2 2" xfId="4754"/>
    <cellStyle name="检查单元格 2 3" xfId="4755"/>
    <cellStyle name="检查单元格 2 4" xfId="4756"/>
    <cellStyle name="检查单元格 2 5" xfId="4757"/>
    <cellStyle name="检查单元格 2 6" xfId="4758"/>
    <cellStyle name="强调文字颜色 5 3 2 3 2" xfId="4759"/>
    <cellStyle name="检查单元格 3" xfId="4760"/>
    <cellStyle name="检查单元格 3 2" xfId="4761"/>
    <cellStyle name="检查单元格 3 3" xfId="4762"/>
    <cellStyle name="检查单元格 3 5" xfId="4763"/>
    <cellStyle name="小数 2" xfId="4764"/>
    <cellStyle name="检查单元格 4" xfId="4765"/>
    <cellStyle name="小数 2 2" xfId="4766"/>
    <cellStyle name="检查单元格 4 2" xfId="4767"/>
    <cellStyle name="小数 2 3" xfId="4768"/>
    <cellStyle name="检查单元格 4 3" xfId="4769"/>
    <cellStyle name="小数 2 4" xfId="4770"/>
    <cellStyle name="检查单元格 4 4" xfId="4771"/>
    <cellStyle name="小数 3" xfId="4772"/>
    <cellStyle name="检查单元格 5" xfId="4773"/>
    <cellStyle name="小数 3 2 2" xfId="4774"/>
    <cellStyle name="检查单元格 5 2 2" xfId="4775"/>
    <cellStyle name="检查单元格 5 2 2 2" xfId="4776"/>
    <cellStyle name="检查单元格 5 2 3" xfId="4777"/>
    <cellStyle name="小数 3 3" xfId="4778"/>
    <cellStyle name="检查单元格 5 3" xfId="4779"/>
    <cellStyle name="千位_，" xfId="4780"/>
    <cellStyle name="检查单元格 5 3 2" xfId="4781"/>
    <cellStyle name="检查单元格 5 4" xfId="4782"/>
    <cellStyle name="检查单元格 6 2 2" xfId="4783"/>
    <cellStyle name="检查单元格 7 2" xfId="4784"/>
    <cellStyle name="解释性文本 3 2" xfId="4785"/>
    <cellStyle name="解释性文本 4" xfId="4786"/>
    <cellStyle name="解释性文本 4 2" xfId="4787"/>
    <cellStyle name="解释性文本 4 2 2" xfId="4788"/>
    <cellStyle name="解释性文本 5" xfId="4789"/>
    <cellStyle name="解释性文本 5 2" xfId="4790"/>
    <cellStyle name="解释性文本 5 2 2" xfId="4791"/>
    <cellStyle name="解释性文本 5 3" xfId="4792"/>
    <cellStyle name="解释性文本 6" xfId="4793"/>
    <cellStyle name="解释性文本 7" xfId="4794"/>
    <cellStyle name="警告文本 2 2 2 2" xfId="4795"/>
    <cellStyle name="警告文本 2 2 3" xfId="4796"/>
    <cellStyle name="警告文本 2 3 2" xfId="4797"/>
    <cellStyle name="样式 1 2" xfId="4798"/>
    <cellStyle name="警告文本 2 4" xfId="4799"/>
    <cellStyle name="警告文本 3 2 2" xfId="4800"/>
    <cellStyle name="警告文本 3 2 2 2" xfId="4801"/>
    <cellStyle name="警告文本 3 2 3" xfId="4802"/>
    <cellStyle name="警告文本 3 3" xfId="4803"/>
    <cellStyle name="警告文本 3 3 2" xfId="4804"/>
    <cellStyle name="警告文本 3 4" xfId="4805"/>
    <cellStyle name="警告文本 4 2" xfId="4806"/>
    <cellStyle name="警告文本 4 2 2" xfId="4807"/>
    <cellStyle name="警告文本 4 3" xfId="4808"/>
    <cellStyle name="警告文本 5" xfId="4809"/>
    <cellStyle name="警告文本 5 2" xfId="4810"/>
    <cellStyle name="警告文本 5 2 2" xfId="4811"/>
    <cellStyle name="警告文本 5 3" xfId="4812"/>
    <cellStyle name="警告文本 6" xfId="4813"/>
    <cellStyle name="警告文本 6 2" xfId="4814"/>
    <cellStyle name="链接单元格 2" xfId="4815"/>
    <cellStyle name="链接单元格 2 2" xfId="4816"/>
    <cellStyle name="链接单元格 2 2 2" xfId="4817"/>
    <cellStyle name="链接单元格 2 2 2 2" xfId="4818"/>
    <cellStyle name="链接单元格 2 2 3" xfId="4819"/>
    <cellStyle name="链接单元格 2 3" xfId="4820"/>
    <cellStyle name="链接单元格 2 3 2" xfId="4821"/>
    <cellStyle name="链接单元格 2 4" xfId="4822"/>
    <cellStyle name="链接单元格 3" xfId="4823"/>
    <cellStyle name="链接单元格 3 2" xfId="4824"/>
    <cellStyle name="链接单元格 3 3" xfId="4825"/>
    <cellStyle name="链接单元格 3 4" xfId="4826"/>
    <cellStyle name="链接单元格 4" xfId="4827"/>
    <cellStyle name="链接单元格 4 2" xfId="4828"/>
    <cellStyle name="链接单元格 4 3" xfId="4829"/>
    <cellStyle name="着色 4" xfId="4830"/>
    <cellStyle name="链接单元格 5 2" xfId="4831"/>
    <cellStyle name="着色 5" xfId="4832"/>
    <cellStyle name="链接单元格 5 3" xfId="4833"/>
    <cellStyle name="烹拳_laroux" xfId="4834"/>
    <cellStyle name="普通_97-917" xfId="4835"/>
    <cellStyle name="千分位[0]_BT (2)" xfId="4836"/>
    <cellStyle name="千位分隔 2" xfId="4837"/>
    <cellStyle name="千位分隔 2 10" xfId="4838"/>
    <cellStyle name="千位分隔 2 2 2" xfId="4839"/>
    <cellStyle name="千位分隔 2 2 2 2" xfId="4840"/>
    <cellStyle name="千位分隔 2 2 2 2 2" xfId="4841"/>
    <cellStyle name="千位分隔 2 2 2 2 3" xfId="4842"/>
    <cellStyle name="千位分隔 2 2 2 3" xfId="4843"/>
    <cellStyle name="千位分隔 2 2 2 3 2" xfId="4844"/>
    <cellStyle name="千位分隔 2 2 2 3 3" xfId="4845"/>
    <cellStyle name="千位分隔 2 2 2 4" xfId="4846"/>
    <cellStyle name="千位分隔 2 2 2 4 2" xfId="4847"/>
    <cellStyle name="千位分隔 2 2 2 4 3" xfId="4848"/>
    <cellStyle name="千位分隔 2 2 2 5" xfId="4849"/>
    <cellStyle name="千位分隔 2 2 2 5 2" xfId="4850"/>
    <cellStyle name="千位分隔 2 2 2 5 3" xfId="4851"/>
    <cellStyle name="千位分隔 2 2 2 6" xfId="4852"/>
    <cellStyle name="千位分隔 2 2 2 7" xfId="4853"/>
    <cellStyle name="千位分隔 2 2 3" xfId="4854"/>
    <cellStyle name="千位分隔 2 2 3 3" xfId="4855"/>
    <cellStyle name="千位分隔 2 2 3 6" xfId="4856"/>
    <cellStyle name="千位分隔 2 2 4" xfId="4857"/>
    <cellStyle name="强调文字颜色 4 3" xfId="4858"/>
    <cellStyle name="千位分隔 2 2 4 3 3" xfId="4859"/>
    <cellStyle name="强调文字颜色 5 3" xfId="4860"/>
    <cellStyle name="千位分隔 2 2 4 4 3" xfId="4861"/>
    <cellStyle name="千位分隔 2 2 4 6" xfId="4862"/>
    <cellStyle name="千位分隔 2 2 5" xfId="4863"/>
    <cellStyle name="千位分隔 2 2 6" xfId="4864"/>
    <cellStyle name="千位分隔 2 2 6 2" xfId="4865"/>
    <cellStyle name="千位分隔 2 2 6 3" xfId="4866"/>
    <cellStyle name="千位分隔 2 2 7 2" xfId="4867"/>
    <cellStyle name="千位分隔 2 2 7 3" xfId="4868"/>
    <cellStyle name="千位分隔 2 2 9" xfId="4869"/>
    <cellStyle name="千位分隔 2 3" xfId="4870"/>
    <cellStyle name="千位分隔 2 3 2" xfId="4871"/>
    <cellStyle name="千位分隔 2 3 2 2" xfId="4872"/>
    <cellStyle name="千位分隔 2 3 2 3" xfId="4873"/>
    <cellStyle name="千位分隔 2 3 3" xfId="4874"/>
    <cellStyle name="千位分隔 2 3 3 3" xfId="4875"/>
    <cellStyle name="千位分隔 2 3 4" xfId="4876"/>
    <cellStyle name="千位分隔 2 3 5" xfId="4877"/>
    <cellStyle name="千位分隔 2 3 6" xfId="4878"/>
    <cellStyle name="千位分隔 2 3 7" xfId="4879"/>
    <cellStyle name="千位分隔 2 4" xfId="4880"/>
    <cellStyle name="千位分隔 2 4 2" xfId="4881"/>
    <cellStyle name="千位分隔 2 4 2 2" xfId="4882"/>
    <cellStyle name="千位分隔 2 4 2 3" xfId="4883"/>
    <cellStyle name="千位分隔 2 4 3" xfId="4884"/>
    <cellStyle name="千位分隔 2 4 3 2" xfId="4885"/>
    <cellStyle name="千位分隔 2 4 3 3" xfId="4886"/>
    <cellStyle name="千位分隔 2 4 4" xfId="4887"/>
    <cellStyle name="千位分隔 2 4 5" xfId="4888"/>
    <cellStyle name="千位分隔 2 4 6" xfId="4889"/>
    <cellStyle name="千位分隔 2 5" xfId="4890"/>
    <cellStyle name="千位分隔 2 5 2" xfId="4891"/>
    <cellStyle name="千位分隔 2 5 2 2" xfId="4892"/>
    <cellStyle name="千位分隔 2 5 3" xfId="4893"/>
    <cellStyle name="千位分隔 2 5 3 2" xfId="4894"/>
    <cellStyle name="千位分隔 2 5 3 3" xfId="4895"/>
    <cellStyle name="千位分隔 2 5 4" xfId="4896"/>
    <cellStyle name="千位分隔 2 5 4 2" xfId="4897"/>
    <cellStyle name="千位分隔 2 5 4 3" xfId="4898"/>
    <cellStyle name="千位分隔 2 5 5" xfId="4899"/>
    <cellStyle name="千位分隔 2 5 6" xfId="4900"/>
    <cellStyle name="千位分隔 2 6" xfId="4901"/>
    <cellStyle name="千位分隔 2 6 2" xfId="4902"/>
    <cellStyle name="千位分隔 2 6 3" xfId="4903"/>
    <cellStyle name="千位分隔 2 7" xfId="4904"/>
    <cellStyle name="千位分隔 2 7 2" xfId="4905"/>
    <cellStyle name="千位分隔 2 7 3" xfId="4906"/>
    <cellStyle name="千位分隔 2 9" xfId="4907"/>
    <cellStyle name="千位分隔 3 12" xfId="4908"/>
    <cellStyle name="千位分隔 3 2 2 2 3" xfId="4909"/>
    <cellStyle name="千位分隔 3 2 2 4 2" xfId="4910"/>
    <cellStyle name="千位分隔 3 2 2 4 3" xfId="4911"/>
    <cellStyle name="千位分隔 3 2 2 5" xfId="4912"/>
    <cellStyle name="千位分隔 3 2 2 6" xfId="4913"/>
    <cellStyle name="千位分隔 3 2 3 2 3" xfId="4914"/>
    <cellStyle name="千位分隔 3 2 4" xfId="4915"/>
    <cellStyle name="千位分隔 3 2 4 2 3" xfId="4916"/>
    <cellStyle name="千位分隔 3 2 4 3" xfId="4917"/>
    <cellStyle name="千位分隔 3 2 4 3 2" xfId="4918"/>
    <cellStyle name="千位分隔 3 2 4 3 3" xfId="4919"/>
    <cellStyle name="千位分隔 3 2 4 4 2" xfId="4920"/>
    <cellStyle name="千位分隔 3 2 4 4 3" xfId="4921"/>
    <cellStyle name="千位分隔 3 2 5" xfId="4922"/>
    <cellStyle name="千位分隔 3 2 5 2" xfId="4923"/>
    <cellStyle name="千位分隔 3 2 5 3" xfId="4924"/>
    <cellStyle name="千位分隔 3 2 6" xfId="4925"/>
    <cellStyle name="千位分隔 3 2 6 2" xfId="4926"/>
    <cellStyle name="千位分隔 3 2 6 3" xfId="4927"/>
    <cellStyle name="千位分隔 3 2 7" xfId="4928"/>
    <cellStyle name="千位分隔 3 2 7 2" xfId="4929"/>
    <cellStyle name="千位分隔 3 2 7 3" xfId="4930"/>
    <cellStyle name="千位分隔 3 2 9" xfId="4931"/>
    <cellStyle name="强调文字颜色 4 2 6" xfId="4932"/>
    <cellStyle name="千位分隔 3 3 2 3" xfId="4933"/>
    <cellStyle name="千位分隔 3 3 3 3" xfId="4934"/>
    <cellStyle name="千位分隔 3 3 4 2" xfId="4935"/>
    <cellStyle name="千位分隔 3 3 4 3" xfId="4936"/>
    <cellStyle name="千位分隔 3 3 5" xfId="4937"/>
    <cellStyle name="千位分隔 3 3 6" xfId="4938"/>
    <cellStyle name="输出 6 2" xfId="4939"/>
    <cellStyle name="强调文字颜色 5 2 5" xfId="4940"/>
    <cellStyle name="千位分隔 3 4 2 2" xfId="4941"/>
    <cellStyle name="输出 6 3" xfId="4942"/>
    <cellStyle name="强调文字颜色 5 2 6" xfId="4943"/>
    <cellStyle name="千位分隔 3 4 2 3" xfId="4944"/>
    <cellStyle name="输出 7" xfId="4945"/>
    <cellStyle name="千位分隔 3 4 3" xfId="4946"/>
    <cellStyle name="输出 7 2" xfId="4947"/>
    <cellStyle name="强调文字颜色 5 3 5" xfId="4948"/>
    <cellStyle name="千位分隔 3 4 3 2" xfId="4949"/>
    <cellStyle name="输出 8" xfId="4950"/>
    <cellStyle name="千位分隔 3 4 4" xfId="4951"/>
    <cellStyle name="千位分隔 3 4 4 2" xfId="4952"/>
    <cellStyle name="输出 9" xfId="4953"/>
    <cellStyle name="千位分隔 3 4 5" xfId="4954"/>
    <cellStyle name="千位分隔 3 4 6" xfId="4955"/>
    <cellStyle name="千位分隔 3 5 2" xfId="4956"/>
    <cellStyle name="强调文字颜色 6 2 5" xfId="4957"/>
    <cellStyle name="千位分隔 3 5 2 2" xfId="4958"/>
    <cellStyle name="强调文字颜色 6 2 6" xfId="4959"/>
    <cellStyle name="千位分隔 3 5 2 3" xfId="4960"/>
    <cellStyle name="千位分隔 3 5 3" xfId="4961"/>
    <cellStyle name="强调文字颜色 6 3 5" xfId="4962"/>
    <cellStyle name="千位分隔 3 5 3 2" xfId="4963"/>
    <cellStyle name="千位分隔 3 5 4" xfId="4964"/>
    <cellStyle name="千位分隔 3 5 5" xfId="4965"/>
    <cellStyle name="千位分隔 3 6" xfId="4966"/>
    <cellStyle name="千位分隔 3 6 2 3" xfId="4967"/>
    <cellStyle name="注释 2 2 2 4" xfId="4968"/>
    <cellStyle name="千位分隔 3 6 3 2" xfId="4969"/>
    <cellStyle name="注释 2 2 3 4" xfId="4970"/>
    <cellStyle name="千位分隔 3 6 4 2" xfId="4971"/>
    <cellStyle name="千位分隔 3 6 5" xfId="4972"/>
    <cellStyle name="千位分隔 3 6 6" xfId="4973"/>
    <cellStyle name="千位分隔 3 7" xfId="4974"/>
    <cellStyle name="千位分隔 3 7 3" xfId="4975"/>
    <cellStyle name="千位分隔 3 8" xfId="4976"/>
    <cellStyle name="强调文字颜色 4 5 2 3" xfId="4977"/>
    <cellStyle name="千位分隔 3 8 2" xfId="4978"/>
    <cellStyle name="千位分隔 3 8 3" xfId="4979"/>
    <cellStyle name="千位分隔 3 9" xfId="4980"/>
    <cellStyle name="千位分隔 3 9 2" xfId="4981"/>
    <cellStyle name="千位分隔 3 9 3" xfId="4982"/>
    <cellStyle name="千位分隔 4 10" xfId="4983"/>
    <cellStyle name="千位分隔 4 11" xfId="4984"/>
    <cellStyle name="千位分隔 4 12" xfId="4985"/>
    <cellStyle name="千位分隔 4 13" xfId="4986"/>
    <cellStyle name="千位分隔 4 2 3 2 3" xfId="4987"/>
    <cellStyle name="千位分隔 4 2 3 3 3" xfId="4988"/>
    <cellStyle name="千位分隔 4 2 4" xfId="4989"/>
    <cellStyle name="千位分隔 4 2 4 2 3" xfId="4990"/>
    <cellStyle name="适中 7" xfId="4991"/>
    <cellStyle name="千位分隔 4 2 4 3 3" xfId="4992"/>
    <cellStyle name="千位分隔 4 2 4 4 2" xfId="4993"/>
    <cellStyle name="千位分隔 4 2 4 4 3" xfId="4994"/>
    <cellStyle name="千位分隔 4 2 4 6" xfId="4995"/>
    <cellStyle name="千位分隔 4 2 5" xfId="4996"/>
    <cellStyle name="千位分隔 4 2 6" xfId="4997"/>
    <cellStyle name="千位分隔 4 2 6 2" xfId="4998"/>
    <cellStyle name="千位分隔 4 2 6 3" xfId="4999"/>
    <cellStyle name="千位分隔 4 2 7" xfId="5000"/>
    <cellStyle name="千位分隔 4 2 7 3" xfId="5001"/>
    <cellStyle name="千位分隔 4 2 8" xfId="5002"/>
    <cellStyle name="千位分隔 4 2 9" xfId="5003"/>
    <cellStyle name="千位分隔 4 3 4" xfId="5004"/>
    <cellStyle name="千位分隔 4 3 4 3" xfId="5005"/>
    <cellStyle name="千位分隔 4 3 5" xfId="5006"/>
    <cellStyle name="千位分隔 4 3 6" xfId="5007"/>
    <cellStyle name="千位分隔 4 4 2" xfId="5008"/>
    <cellStyle name="千位分隔 4 4 2 2" xfId="5009"/>
    <cellStyle name="千位分隔 4 4 2 3" xfId="5010"/>
    <cellStyle name="千位分隔 4 4 3" xfId="5011"/>
    <cellStyle name="千位分隔 4 4 3 2" xfId="5012"/>
    <cellStyle name="千位分隔 4 4 5" xfId="5013"/>
    <cellStyle name="千位分隔 4 4 6" xfId="5014"/>
    <cellStyle name="千位分隔 4 5" xfId="5015"/>
    <cellStyle name="千位分隔 4 5 2" xfId="5016"/>
    <cellStyle name="千位分隔 4 5 2 3" xfId="5017"/>
    <cellStyle name="千位分隔 4 5 3" xfId="5018"/>
    <cellStyle name="千位分隔 4 5 3 2" xfId="5019"/>
    <cellStyle name="千位分隔 4 6 2 3" xfId="5020"/>
    <cellStyle name="注释 3 2 2 4" xfId="5021"/>
    <cellStyle name="千位分隔 4 6 3 2" xfId="5022"/>
    <cellStyle name="千位分隔 4 6 4 2" xfId="5023"/>
    <cellStyle name="千位分隔 4 6 5" xfId="5024"/>
    <cellStyle name="千位分隔 4 8" xfId="5025"/>
    <cellStyle name="千位分隔 4 8 2" xfId="5026"/>
    <cellStyle name="千位分隔 4 8 3" xfId="5027"/>
    <cellStyle name="千位分隔 4 9" xfId="5028"/>
    <cellStyle name="千位分隔 4 9 2" xfId="5029"/>
    <cellStyle name="千位分隔 4 9 3" xfId="5030"/>
    <cellStyle name="千位分隔 5 2 3" xfId="5031"/>
    <cellStyle name="千位分隔 5 3 3" xfId="5032"/>
    <cellStyle name="千位分隔 6 2 3" xfId="5033"/>
    <cellStyle name="千位分隔 6 3 3" xfId="5034"/>
    <cellStyle name="千位分隔 6 5" xfId="5035"/>
    <cellStyle name="千位分隔 8 3" xfId="5036"/>
    <cellStyle name="千位分隔[0] 6" xfId="5037"/>
    <cellStyle name="钎霖_laroux" xfId="5038"/>
    <cellStyle name="强调文字颜色 1 2 2 2" xfId="5039"/>
    <cellStyle name="强调文字颜色 1 2 2 2 2" xfId="5040"/>
    <cellStyle name="强调文字颜色 1 2 2 2 2 2" xfId="5041"/>
    <cellStyle name="强调文字颜色 1 2 2 2 3" xfId="5042"/>
    <cellStyle name="强调文字颜色 1 2 2 3 2" xfId="5043"/>
    <cellStyle name="强调文字颜色 1 2 2 4" xfId="5044"/>
    <cellStyle name="强调文字颜色 1 2 3" xfId="5045"/>
    <cellStyle name="强调文字颜色 1 2 4" xfId="5046"/>
    <cellStyle name="强调文字颜色 1 2 4 2" xfId="5047"/>
    <cellStyle name="强调文字颜色 1 2 4 2 2" xfId="5048"/>
    <cellStyle name="强调文字颜色 1 2 4 3" xfId="5049"/>
    <cellStyle name="强调文字颜色 1 2 5" xfId="5050"/>
    <cellStyle name="强调文字颜色 1 2 6" xfId="5051"/>
    <cellStyle name="强调文字颜色 1 2 7" xfId="5052"/>
    <cellStyle name="强调文字颜色 1 3 2 2 3" xfId="5053"/>
    <cellStyle name="强调文字颜色 1 3 2 3" xfId="5054"/>
    <cellStyle name="强调文字颜色 1 3 2 3 2" xfId="5055"/>
    <cellStyle name="强调文字颜色 1 3 2 4" xfId="5056"/>
    <cellStyle name="强调文字颜色 1 3 3 2" xfId="5057"/>
    <cellStyle name="强调文字颜色 1 3 3 3" xfId="5058"/>
    <cellStyle name="强调文字颜色 1 3 4" xfId="5059"/>
    <cellStyle name="强调文字颜色 1 3 4 2" xfId="5060"/>
    <cellStyle name="强调文字颜色 1 3 5" xfId="5061"/>
    <cellStyle name="强调文字颜色 1 4 2 2" xfId="5062"/>
    <cellStyle name="强调文字颜色 1 4 2 2 2" xfId="5063"/>
    <cellStyle name="强调文字颜色 1 4 2 3" xfId="5064"/>
    <cellStyle name="强调文字颜色 1 4 3" xfId="5065"/>
    <cellStyle name="强调文字颜色 1 4 3 2" xfId="5066"/>
    <cellStyle name="强调文字颜色 1 4 4" xfId="5067"/>
    <cellStyle name="强调文字颜色 1 5 2 2" xfId="5068"/>
    <cellStyle name="强调文字颜色 1 5 2 2 2" xfId="5069"/>
    <cellStyle name="强调文字颜色 1 5 2 3" xfId="5070"/>
    <cellStyle name="强调文字颜色 1 5 3" xfId="5071"/>
    <cellStyle name="强调文字颜色 1 5 3 2" xfId="5072"/>
    <cellStyle name="强调文字颜色 1 5 4" xfId="5073"/>
    <cellStyle name="强调文字颜色 1 6 2 2" xfId="5074"/>
    <cellStyle name="强调文字颜色 1 6 3" xfId="5075"/>
    <cellStyle name="强调文字颜色 1 7 2" xfId="5076"/>
    <cellStyle name="强调文字颜色 1 8" xfId="5077"/>
    <cellStyle name="强调文字颜色 1 9" xfId="5078"/>
    <cellStyle name="强调文字颜色 2 2 3" xfId="5079"/>
    <cellStyle name="强调文字颜色 2 2 4" xfId="5080"/>
    <cellStyle name="强调文字颜色 2 2 5" xfId="5081"/>
    <cellStyle name="强调文字颜色 2 2 6" xfId="5082"/>
    <cellStyle name="强调文字颜色 2 2 7" xfId="5083"/>
    <cellStyle name="强调文字颜色 2 3 2 2" xfId="5084"/>
    <cellStyle name="强调文字颜色 2 3 2 2 2" xfId="5085"/>
    <cellStyle name="强调文字颜色 2 3 2 2 2 2" xfId="5086"/>
    <cellStyle name="强调文字颜色 2 3 2 2 3" xfId="5087"/>
    <cellStyle name="强调文字颜色 2 3 3 2 2" xfId="5088"/>
    <cellStyle name="强调文字颜色 2 3 4 2" xfId="5089"/>
    <cellStyle name="强调文字颜色 2 3 5" xfId="5090"/>
    <cellStyle name="强调文字颜色 2 4 2 2" xfId="5091"/>
    <cellStyle name="强调文字颜色 2 4 2 2 2" xfId="5092"/>
    <cellStyle name="强调文字颜色 2 4 2 3" xfId="5093"/>
    <cellStyle name="强调文字颜色 2 4 3 2" xfId="5094"/>
    <cellStyle name="强调文字颜色 2 4 4" xfId="5095"/>
    <cellStyle name="强调文字颜色 2 5 2" xfId="5096"/>
    <cellStyle name="强调文字颜色 2 5 2 2" xfId="5097"/>
    <cellStyle name="强调文字颜色 2 5 2 2 2" xfId="5098"/>
    <cellStyle name="强调文字颜色 2 5 2 3" xfId="5099"/>
    <cellStyle name="强调文字颜色 2 5 3" xfId="5100"/>
    <cellStyle name="强调文字颜色 2 5 3 2" xfId="5101"/>
    <cellStyle name="强调文字颜色 2 5 4" xfId="5102"/>
    <cellStyle name="强调文字颜色 2 6 2" xfId="5103"/>
    <cellStyle name="强调文字颜色 2 6 2 2" xfId="5104"/>
    <cellStyle name="强调文字颜色 2 6 3" xfId="5105"/>
    <cellStyle name="强调文字颜色 2 7" xfId="5106"/>
    <cellStyle name="强调文字颜色 2 7 2" xfId="5107"/>
    <cellStyle name="强调文字颜色 2 8" xfId="5108"/>
    <cellStyle name="适中 5 2 2" xfId="5109"/>
    <cellStyle name="强调文字颜色 2 9" xfId="5110"/>
    <cellStyle name="强调文字颜色 3 2 3" xfId="5111"/>
    <cellStyle name="强调文字颜色 3 2 3 2 3" xfId="5112"/>
    <cellStyle name="强调文字颜色 3 2 3 3 2" xfId="5113"/>
    <cellStyle name="强调文字颜色 3 2 3 4" xfId="5114"/>
    <cellStyle name="强调文字颜色 3 2 4" xfId="5115"/>
    <cellStyle name="强调文字颜色 3 4 2 2 2" xfId="5116"/>
    <cellStyle name="强调文字颜色 3 5 2 2 2" xfId="5117"/>
    <cellStyle name="强调文字颜色 3 5 2 3" xfId="5118"/>
    <cellStyle name="强调文字颜色 3 5 3 2" xfId="5119"/>
    <cellStyle name="强调文字颜色 3 6" xfId="5120"/>
    <cellStyle name="强调文字颜色 3 7" xfId="5121"/>
    <cellStyle name="强调文字颜色 3 7 2" xfId="5122"/>
    <cellStyle name="强调文字颜色 3 8" xfId="5123"/>
    <cellStyle name="适中 5 3 2" xfId="5124"/>
    <cellStyle name="强调文字颜色 3 9" xfId="5125"/>
    <cellStyle name="强调文字颜色 4 2 2" xfId="5126"/>
    <cellStyle name="强调文字颜色 4 2 3" xfId="5127"/>
    <cellStyle name="强调文字颜色 4 2 3 5" xfId="5128"/>
    <cellStyle name="强调文字颜色 4 2 4" xfId="5129"/>
    <cellStyle name="强调文字颜色 4 2 7" xfId="5130"/>
    <cellStyle name="强调文字颜色 4 3 2" xfId="5131"/>
    <cellStyle name="强调文字颜色 4 4" xfId="5132"/>
    <cellStyle name="强调文字颜色 4 4 2" xfId="5133"/>
    <cellStyle name="强调文字颜色 4 5" xfId="5134"/>
    <cellStyle name="强调文字颜色 4 5 2" xfId="5135"/>
    <cellStyle name="强调文字颜色 4 5 2 2 2" xfId="5136"/>
    <cellStyle name="强调文字颜色 4 5 4" xfId="5137"/>
    <cellStyle name="强调文字颜色 4 6" xfId="5138"/>
    <cellStyle name="强调文字颜色 4 6 2" xfId="5139"/>
    <cellStyle name="强调文字颜色 4 6 3" xfId="5140"/>
    <cellStyle name="强调文字颜色 4 7" xfId="5141"/>
    <cellStyle name="强调文字颜色 4 7 2" xfId="5142"/>
    <cellStyle name="强调文字颜色 4 8" xfId="5143"/>
    <cellStyle name="强调文字颜色 4 9" xfId="5144"/>
    <cellStyle name="强调文字颜色 5 2 2" xfId="5145"/>
    <cellStyle name="强调文字颜色 5 2 2 2" xfId="5146"/>
    <cellStyle name="强调文字颜色 5 2 2 2 2" xfId="5147"/>
    <cellStyle name="强调文字颜色 5 2 2 2 2 2" xfId="5148"/>
    <cellStyle name="强调文字颜色 5 2 2 2 3" xfId="5149"/>
    <cellStyle name="强调文字颜色 5 2 2 3" xfId="5150"/>
    <cellStyle name="强调文字颜色 5 2 2 3 2" xfId="5151"/>
    <cellStyle name="强调文字颜色 5 2 2 4" xfId="5152"/>
    <cellStyle name="强调文字颜色 5 2 3 2" xfId="5153"/>
    <cellStyle name="强调文字颜色 5 2 3 2 2" xfId="5154"/>
    <cellStyle name="强调文字颜色 5 2 3 2 2 2" xfId="5155"/>
    <cellStyle name="强调文字颜色 5 2 3 2 3" xfId="5156"/>
    <cellStyle name="强调文字颜色 5 2 3 3" xfId="5157"/>
    <cellStyle name="强调文字颜色 5 2 3 3 2" xfId="5158"/>
    <cellStyle name="强调文字颜色 5 2 3 4" xfId="5159"/>
    <cellStyle name="强调文字颜色 5 2 3 5" xfId="5160"/>
    <cellStyle name="强调文字颜色 5 2 4" xfId="5161"/>
    <cellStyle name="强调文字颜色 5 2 4 2" xfId="5162"/>
    <cellStyle name="强调文字颜色 5 2 4 2 2" xfId="5163"/>
    <cellStyle name="强调文字颜色 5 2 4 3" xfId="5164"/>
    <cellStyle name="输出 6 2 2" xfId="5165"/>
    <cellStyle name="强调文字颜色 5 2 5 2" xfId="5166"/>
    <cellStyle name="强调文字颜色 5 2 7" xfId="5167"/>
    <cellStyle name="强调文字颜色 5 3 2" xfId="5168"/>
    <cellStyle name="强调文字颜色 5 3 2 2" xfId="5169"/>
    <cellStyle name="强调文字颜色 5 3 2 2 2" xfId="5170"/>
    <cellStyle name="强调文字颜色 5 3 2 3" xfId="5171"/>
    <cellStyle name="强调文字颜色 5 3 2 4" xfId="5172"/>
    <cellStyle name="强调文字颜色 5 3 3 2 2" xfId="5173"/>
    <cellStyle name="强调文字颜色 5 3 3 3" xfId="5174"/>
    <cellStyle name="强调文字颜色 5 4" xfId="5175"/>
    <cellStyle name="强调文字颜色 5 4 2" xfId="5176"/>
    <cellStyle name="强调文字颜色 5 4 2 2" xfId="5177"/>
    <cellStyle name="强调文字颜色 5 4 2 3" xfId="5178"/>
    <cellStyle name="强调文字颜色 5 4 4" xfId="5179"/>
    <cellStyle name="强调文字颜色 5 5" xfId="5180"/>
    <cellStyle name="强调文字颜色 5 5 2 2" xfId="5181"/>
    <cellStyle name="强调文字颜色 5 5 2 2 2" xfId="5182"/>
    <cellStyle name="强调文字颜色 5 5 2 3" xfId="5183"/>
    <cellStyle name="强调文字颜色 5 5 3" xfId="5184"/>
    <cellStyle name="强调文字颜色 5 5 3 2" xfId="5185"/>
    <cellStyle name="强调文字颜色 5 5 4" xfId="5186"/>
    <cellStyle name="强调文字颜色 5 6" xfId="5187"/>
    <cellStyle name="强调文字颜色 5 6 2" xfId="5188"/>
    <cellStyle name="强调文字颜色 5 6 2 2" xfId="5189"/>
    <cellStyle name="强调文字颜色 5 6 3" xfId="5190"/>
    <cellStyle name="强调文字颜色 5 7 2" xfId="5191"/>
    <cellStyle name="强调文字颜色 5 8" xfId="5192"/>
    <cellStyle name="强调文字颜色 5 9" xfId="5193"/>
    <cellStyle name="强调文字颜色 6 2" xfId="5194"/>
    <cellStyle name="强调文字颜色 6 2 2" xfId="5195"/>
    <cellStyle name="强调文字颜色 6 2 2 2" xfId="5196"/>
    <cellStyle name="强调文字颜色 6 2 2 2 2" xfId="5197"/>
    <cellStyle name="强调文字颜色 6 2 2 2 3" xfId="5198"/>
    <cellStyle name="强调文字颜色 6 2 2 3" xfId="5199"/>
    <cellStyle name="数字 2 3" xfId="5200"/>
    <cellStyle name="强调文字颜色 6 2 2 3 2" xfId="5201"/>
    <cellStyle name="强调文字颜色 6 2 2 4" xfId="5202"/>
    <cellStyle name="强调文字颜色 6 2 3" xfId="5203"/>
    <cellStyle name="强调文字颜色 6 2 3 2" xfId="5204"/>
    <cellStyle name="强调文字颜色 6 2 3 2 2" xfId="5205"/>
    <cellStyle name="强调文字颜色 6 2 3 2 2 2" xfId="5206"/>
    <cellStyle name="强调文字颜色 6 2 3 2 3" xfId="5207"/>
    <cellStyle name="强调文字颜色 6 2 3 3 2" xfId="5208"/>
    <cellStyle name="强调文字颜色 6 2 3 4" xfId="5209"/>
    <cellStyle name="强调文字颜色 6 2 3 5" xfId="5210"/>
    <cellStyle name="强调文字颜色 6 2 4" xfId="5211"/>
    <cellStyle name="强调文字颜色 6 2 4 2" xfId="5212"/>
    <cellStyle name="适中 3 3" xfId="5213"/>
    <cellStyle name="强调文字颜色 6 2 4 2 2" xfId="5214"/>
    <cellStyle name="强调文字颜色 6 2 4 3" xfId="5215"/>
    <cellStyle name="强调文字颜色 6 2 5 2" xfId="5216"/>
    <cellStyle name="强调文字颜色 6 2 7" xfId="5217"/>
    <cellStyle name="强调文字颜色 6 3" xfId="5218"/>
    <cellStyle name="强调文字颜色 6 3 2" xfId="5219"/>
    <cellStyle name="强调文字颜色 6 3 2 2" xfId="5220"/>
    <cellStyle name="强调文字颜色 6 3 2 2 2" xfId="5221"/>
    <cellStyle name="强调文字颜色 6 3 2 2 2 2" xfId="5222"/>
    <cellStyle name="强调文字颜色 6 3 2 3" xfId="5223"/>
    <cellStyle name="强调文字颜色 6 3 2 3 2" xfId="5224"/>
    <cellStyle name="强调文字颜色 6 3 2 4" xfId="5225"/>
    <cellStyle name="强调文字颜色 6 3 3 3" xfId="5226"/>
    <cellStyle name="强调文字颜色 6 3 4 2" xfId="5227"/>
    <cellStyle name="强调文字颜色 6 4" xfId="5228"/>
    <cellStyle name="强调文字颜色 6 4 2" xfId="5229"/>
    <cellStyle name="强调文字颜色 6 4 2 2" xfId="5230"/>
    <cellStyle name="强调文字颜色 6 4 2 2 2" xfId="5231"/>
    <cellStyle name="强调文字颜色 6 4 2 3" xfId="5232"/>
    <cellStyle name="强调文字颜色 6 4 3 2" xfId="5233"/>
    <cellStyle name="强调文字颜色 6 4 4" xfId="5234"/>
    <cellStyle name="强调文字颜色 6 5" xfId="5235"/>
    <cellStyle name="强调文字颜色 6 5 2" xfId="5236"/>
    <cellStyle name="强调文字颜色 6 5 2 2" xfId="5237"/>
    <cellStyle name="强调文字颜色 6 5 2 2 2" xfId="5238"/>
    <cellStyle name="强调文字颜色 6 5 2 3" xfId="5239"/>
    <cellStyle name="强调文字颜色 6 5 3" xfId="5240"/>
    <cellStyle name="强调文字颜色 6 5 3 2" xfId="5241"/>
    <cellStyle name="强调文字颜色 6 5 4" xfId="5242"/>
    <cellStyle name="强调文字颜色 6 6" xfId="5243"/>
    <cellStyle name="强调文字颜色 6 6 2" xfId="5244"/>
    <cellStyle name="强调文字颜色 6 6 2 2" xfId="5245"/>
    <cellStyle name="强调文字颜色 6 6 3" xfId="5246"/>
    <cellStyle name="强调文字颜色 6 7" xfId="5247"/>
    <cellStyle name="强调文字颜色 6 7 2" xfId="5248"/>
    <cellStyle name="强调文字颜色 6 8" xfId="5249"/>
    <cellStyle name="强调文字颜色 6 9" xfId="5250"/>
    <cellStyle name="适中 2 2 2" xfId="5251"/>
    <cellStyle name="适中 2 2 2 2" xfId="5252"/>
    <cellStyle name="适中 2 2 2 2 2" xfId="5253"/>
    <cellStyle name="适中 2 2 2 3" xfId="5254"/>
    <cellStyle name="适中 2 2 3 2" xfId="5255"/>
    <cellStyle name="适中 2 2 4" xfId="5256"/>
    <cellStyle name="适中 2 3" xfId="5257"/>
    <cellStyle name="适中 2 3 2" xfId="5258"/>
    <cellStyle name="适中 2 3 2 2" xfId="5259"/>
    <cellStyle name="适中 2 4" xfId="5260"/>
    <cellStyle name="适中 2 5" xfId="5261"/>
    <cellStyle name="适中 3 2" xfId="5262"/>
    <cellStyle name="适中 3 2 2" xfId="5263"/>
    <cellStyle name="适中 3 2 2 3" xfId="5264"/>
    <cellStyle name="适中 3 2 3" xfId="5265"/>
    <cellStyle name="适中 3 2 3 2" xfId="5266"/>
    <cellStyle name="适中 3 2 4" xfId="5267"/>
    <cellStyle name="适中 3 3 2" xfId="5268"/>
    <cellStyle name="适中 3 3 2 2" xfId="5269"/>
    <cellStyle name="适中 3 3 3" xfId="5270"/>
    <cellStyle name="适中 3 4" xfId="5271"/>
    <cellStyle name="适中 3 4 2" xfId="5272"/>
    <cellStyle name="适中 3 5" xfId="5273"/>
    <cellStyle name="适中 4" xfId="5274"/>
    <cellStyle name="适中 4 2" xfId="5275"/>
    <cellStyle name="适中 4 2 2" xfId="5276"/>
    <cellStyle name="适中 4 3" xfId="5277"/>
    <cellStyle name="适中 4 3 2" xfId="5278"/>
    <cellStyle name="适中 4 4" xfId="5279"/>
    <cellStyle name="适中 5 2" xfId="5280"/>
    <cellStyle name="适中 5 3" xfId="5281"/>
    <cellStyle name="适中 5 4" xfId="5282"/>
    <cellStyle name="适中 6 2" xfId="5283"/>
    <cellStyle name="适中 6 2 2" xfId="5284"/>
    <cellStyle name="适中 6 3" xfId="5285"/>
    <cellStyle name="适中 7 2" xfId="5286"/>
    <cellStyle name="输出 2 2 2" xfId="5287"/>
    <cellStyle name="输出 2 2 2 2" xfId="5288"/>
    <cellStyle name="输出 2 2 2 3" xfId="5289"/>
    <cellStyle name="输出 2 2 3" xfId="5290"/>
    <cellStyle name="输出 2 2 3 2" xfId="5291"/>
    <cellStyle name="输出 2 3" xfId="5292"/>
    <cellStyle name="输出 2 3 2" xfId="5293"/>
    <cellStyle name="输出 2 3 2 2" xfId="5294"/>
    <cellStyle name="输出 2 3 2 2 2" xfId="5295"/>
    <cellStyle name="输出 2 3 3 2" xfId="5296"/>
    <cellStyle name="输出 2 4" xfId="5297"/>
    <cellStyle name="输出 2 4 2" xfId="5298"/>
    <cellStyle name="输出 2 4 2 2" xfId="5299"/>
    <cellStyle name="输出 2 4 3" xfId="5300"/>
    <cellStyle name="输出 2 5" xfId="5301"/>
    <cellStyle name="输出 2 5 2" xfId="5302"/>
    <cellStyle name="输出 2 6" xfId="5303"/>
    <cellStyle name="输出 2 7" xfId="5304"/>
    <cellStyle name="输出 3 2" xfId="5305"/>
    <cellStyle name="输出 3 2 2" xfId="5306"/>
    <cellStyle name="输出 3 2 2 2" xfId="5307"/>
    <cellStyle name="输出 3 2 2 2 2" xfId="5308"/>
    <cellStyle name="输出 3 2 3 2" xfId="5309"/>
    <cellStyle name="输出 3 2 4" xfId="5310"/>
    <cellStyle name="输出 3 3" xfId="5311"/>
    <cellStyle name="输出 3 3 2" xfId="5312"/>
    <cellStyle name="输出 3 3 2 2" xfId="5313"/>
    <cellStyle name="输出 3 3 3" xfId="5314"/>
    <cellStyle name="输出 3 4" xfId="5315"/>
    <cellStyle name="输出 3 4 2" xfId="5316"/>
    <cellStyle name="输出 3 5" xfId="5317"/>
    <cellStyle name="输出 4" xfId="5318"/>
    <cellStyle name="输出 5" xfId="5319"/>
    <cellStyle name="输出 5 2" xfId="5320"/>
    <cellStyle name="输出 5 2 2" xfId="5321"/>
    <cellStyle name="输出 5 2 2 2" xfId="5322"/>
    <cellStyle name="输出 5 2 3" xfId="5323"/>
    <cellStyle name="输出 5 3" xfId="5324"/>
    <cellStyle name="输出 5 3 2" xfId="5325"/>
    <cellStyle name="输出 5 4" xfId="5326"/>
    <cellStyle name="输入 2 2 2" xfId="5327"/>
    <cellStyle name="输入 2 2 2 2" xfId="5328"/>
    <cellStyle name="输入 2 2 2 2 2" xfId="5329"/>
    <cellStyle name="输入 2 2 3" xfId="5330"/>
    <cellStyle name="输入 2 2 3 2" xfId="5331"/>
    <cellStyle name="输入 2 2 4" xfId="5332"/>
    <cellStyle name="输入 2 3" xfId="5333"/>
    <cellStyle name="输入 2 3 2" xfId="5334"/>
    <cellStyle name="注释 3 2 3 3" xfId="5335"/>
    <cellStyle name="输入 2 3 2 2" xfId="5336"/>
    <cellStyle name="输入 2 3 3" xfId="5337"/>
    <cellStyle name="输入 2 4" xfId="5338"/>
    <cellStyle name="输入 2 4 2" xfId="5339"/>
    <cellStyle name="输入 3 2" xfId="5340"/>
    <cellStyle name="输入 3 2 2" xfId="5341"/>
    <cellStyle name="输入 3 2 2 2" xfId="5342"/>
    <cellStyle name="输入 3 2 2 2 2" xfId="5343"/>
    <cellStyle name="输入 3 2 2 3" xfId="5344"/>
    <cellStyle name="输入 3 2 3" xfId="5345"/>
    <cellStyle name="输入 3 2 3 2" xfId="5346"/>
    <cellStyle name="输入 3 3" xfId="5347"/>
    <cellStyle name="输入 3 3 2 2" xfId="5348"/>
    <cellStyle name="输入 3 3 3" xfId="5349"/>
    <cellStyle name="输入 3 4" xfId="5350"/>
    <cellStyle name="输入 3 4 2" xfId="5351"/>
    <cellStyle name="输入 4" xfId="5352"/>
    <cellStyle name="输入 4 2" xfId="5353"/>
    <cellStyle name="输入 4 2 2" xfId="5354"/>
    <cellStyle name="输入 4 2 2 2" xfId="5355"/>
    <cellStyle name="输入 4 3" xfId="5356"/>
    <cellStyle name="输入 4 3 2" xfId="5357"/>
    <cellStyle name="输入 4 4" xfId="5358"/>
    <cellStyle name="输入 6 3" xfId="5359"/>
    <cellStyle name="输入 5 2 2" xfId="5360"/>
    <cellStyle name="输入 5 2 2 2" xfId="5361"/>
    <cellStyle name="输入 5 2 3" xfId="5362"/>
    <cellStyle name="输入 5 3" xfId="5363"/>
    <cellStyle name="注释 4" xfId="5364"/>
    <cellStyle name="输入 5 3 2" xfId="5365"/>
    <cellStyle name="输入 5 4" xfId="5366"/>
    <cellStyle name="输入 6 2 2" xfId="5367"/>
    <cellStyle name="数字" xfId="5368"/>
    <cellStyle name="数字 2" xfId="5369"/>
    <cellStyle name="数字 2 2" xfId="5370"/>
    <cellStyle name="数字 2 2 2" xfId="5371"/>
    <cellStyle name="数字 2 2 3" xfId="5372"/>
    <cellStyle name="数字 2 3 2" xfId="5373"/>
    <cellStyle name="数字 3" xfId="5374"/>
    <cellStyle name="数字 3 2" xfId="5375"/>
    <cellStyle name="数字 3 2 2" xfId="5376"/>
    <cellStyle name="数字 3 3" xfId="5377"/>
    <cellStyle name="数字 4 2" xfId="5378"/>
    <cellStyle name="数字 5" xfId="5379"/>
    <cellStyle name="未定义" xfId="5380"/>
    <cellStyle name="着色 1" xfId="5381"/>
    <cellStyle name="着色 1 2" xfId="5382"/>
    <cellStyle name="着色 2" xfId="5383"/>
    <cellStyle name="着色 2 2" xfId="5384"/>
    <cellStyle name="着色 3" xfId="5385"/>
    <cellStyle name="着色 3 2" xfId="5386"/>
    <cellStyle name="着色 5 2" xfId="5387"/>
    <cellStyle name="着色 6" xfId="5388"/>
    <cellStyle name="着色 6 2" xfId="5389"/>
    <cellStyle name="寘嬫愗傝 [0.00]_Region Orders (2)" xfId="5390"/>
    <cellStyle name="注释 2" xfId="5391"/>
    <cellStyle name="注释 2 2 2 3" xfId="5392"/>
    <cellStyle name="注释 2 2 3 2" xfId="5393"/>
    <cellStyle name="注释 2 2 3 3" xfId="5394"/>
    <cellStyle name="注释 2 2 5" xfId="5395"/>
    <cellStyle name="注释 2 2 6" xfId="5396"/>
    <cellStyle name="注释 2 3 2 3" xfId="5397"/>
    <cellStyle name="注释 2 5" xfId="5398"/>
    <cellStyle name="注释 2 6" xfId="5399"/>
    <cellStyle name="注释 3 2 2 2 3" xfId="5400"/>
    <cellStyle name="注释 3 3 2 3" xfId="5401"/>
    <cellStyle name="注释 3 4 2" xfId="5402"/>
    <cellStyle name="注释 3 4 3" xfId="5403"/>
    <cellStyle name="注释 3 6" xfId="5404"/>
    <cellStyle name="注释 5" xfId="5405"/>
    <cellStyle name="注释 5 2 2 3" xfId="5406"/>
    <cellStyle name="注释 5 3 2" xfId="5407"/>
    <cellStyle name="注释 5 3 3" xfId="5408"/>
    <cellStyle name="注释 6 2" xfId="5409"/>
    <cellStyle name="注释 6 3" xfId="5410"/>
    <cellStyle name="注释 6 4" xfId="5411"/>
    <cellStyle name="注释 7 2" xfId="5412"/>
    <cellStyle name="注释 7 3" xfId="5413"/>
    <cellStyle name="注释 8" xfId="5414"/>
    <cellStyle name="注释 9" xfId="5415"/>
  </cellStyles>
  <dxfs count="1">
    <dxf>
      <font>
        <b val="1"/>
        <i val="0"/>
      </font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cxnSp>
      <xdr:nvCxnSpPr>
        <xdr:cNvPr id="2" name="AutoShape 1"/>
        <xdr:cNvCxnSpPr/>
      </xdr:nvCxnSpPr>
      <xdr:spPr>
        <a:xfrm flipH="1" flipV="1">
          <a:off x="85725" y="4055745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</xdr:colOff>
      <xdr:row>6</xdr:row>
      <xdr:rowOff>0</xdr:rowOff>
    </xdr:to>
    <xdr:cxnSp>
      <xdr:nvCxnSpPr>
        <xdr:cNvPr id="3" name="AutoShape 2"/>
        <xdr:cNvCxnSpPr/>
      </xdr:nvCxnSpPr>
      <xdr:spPr>
        <a:xfrm flipH="1" flipV="1">
          <a:off x="0" y="4055745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4" name="AutoShape 3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cxnSp>
      <xdr:nvCxnSpPr>
        <xdr:cNvPr id="5" name="AutoShape 4"/>
        <xdr:cNvCxnSpPr/>
      </xdr:nvCxnSpPr>
      <xdr:spPr>
        <a:xfrm flipH="1" flipV="1">
          <a:off x="85725" y="4055745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</xdr:colOff>
      <xdr:row>6</xdr:row>
      <xdr:rowOff>0</xdr:rowOff>
    </xdr:to>
    <xdr:cxnSp>
      <xdr:nvCxnSpPr>
        <xdr:cNvPr id="6" name="AutoShape 5"/>
        <xdr:cNvCxnSpPr/>
      </xdr:nvCxnSpPr>
      <xdr:spPr>
        <a:xfrm flipH="1" flipV="1">
          <a:off x="0" y="4055745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6</xdr:row>
      <xdr:rowOff>0</xdr:rowOff>
    </xdr:from>
    <xdr:to>
      <xdr:col>0</xdr:col>
      <xdr:colOff>95250</xdr:colOff>
      <xdr:row>6</xdr:row>
      <xdr:rowOff>0</xdr:rowOff>
    </xdr:to>
    <xdr:cxnSp>
      <xdr:nvCxnSpPr>
        <xdr:cNvPr id="7" name="AutoShape 6"/>
        <xdr:cNvCxnSpPr/>
      </xdr:nvCxnSpPr>
      <xdr:spPr>
        <a:xfrm flipV="1">
          <a:off x="95250" y="4055745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cxnSp>
      <xdr:nvCxnSpPr>
        <xdr:cNvPr id="8" name="AutoShape 7"/>
        <xdr:cNvCxnSpPr/>
      </xdr:nvCxnSpPr>
      <xdr:spPr>
        <a:xfrm flipH="1" flipV="1">
          <a:off x="85725" y="4055745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</xdr:colOff>
      <xdr:row>6</xdr:row>
      <xdr:rowOff>0</xdr:rowOff>
    </xdr:to>
    <xdr:cxnSp>
      <xdr:nvCxnSpPr>
        <xdr:cNvPr id="9" name="AutoShape 8"/>
        <xdr:cNvCxnSpPr/>
      </xdr:nvCxnSpPr>
      <xdr:spPr>
        <a:xfrm flipH="1" flipV="1">
          <a:off x="0" y="4055745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10" name="AutoShape 9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cxnSp>
      <xdr:nvCxnSpPr>
        <xdr:cNvPr id="11" name="AutoShape 10"/>
        <xdr:cNvCxnSpPr/>
      </xdr:nvCxnSpPr>
      <xdr:spPr>
        <a:xfrm flipH="1" flipV="1">
          <a:off x="85725" y="4055745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</xdr:colOff>
      <xdr:row>6</xdr:row>
      <xdr:rowOff>0</xdr:rowOff>
    </xdr:to>
    <xdr:cxnSp>
      <xdr:nvCxnSpPr>
        <xdr:cNvPr id="12" name="AutoShape 11"/>
        <xdr:cNvCxnSpPr/>
      </xdr:nvCxnSpPr>
      <xdr:spPr>
        <a:xfrm flipH="1" flipV="1">
          <a:off x="0" y="4055745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6</xdr:row>
      <xdr:rowOff>0</xdr:rowOff>
    </xdr:from>
    <xdr:to>
      <xdr:col>0</xdr:col>
      <xdr:colOff>95250</xdr:colOff>
      <xdr:row>6</xdr:row>
      <xdr:rowOff>0</xdr:rowOff>
    </xdr:to>
    <xdr:cxnSp>
      <xdr:nvCxnSpPr>
        <xdr:cNvPr id="13" name="AutoShape 12"/>
        <xdr:cNvCxnSpPr/>
      </xdr:nvCxnSpPr>
      <xdr:spPr>
        <a:xfrm flipV="1">
          <a:off x="95250" y="4055745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cxnSp>
      <xdr:nvCxnSpPr>
        <xdr:cNvPr id="14" name="AutoShape 13"/>
        <xdr:cNvCxnSpPr/>
      </xdr:nvCxnSpPr>
      <xdr:spPr>
        <a:xfrm flipH="1" flipV="1">
          <a:off x="85725" y="4055745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</xdr:colOff>
      <xdr:row>6</xdr:row>
      <xdr:rowOff>0</xdr:rowOff>
    </xdr:to>
    <xdr:cxnSp>
      <xdr:nvCxnSpPr>
        <xdr:cNvPr id="15" name="AutoShape 14"/>
        <xdr:cNvCxnSpPr/>
      </xdr:nvCxnSpPr>
      <xdr:spPr>
        <a:xfrm flipH="1" flipV="1">
          <a:off x="0" y="4055745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16" name="AutoShape 15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cxnSp>
      <xdr:nvCxnSpPr>
        <xdr:cNvPr id="17" name="AutoShape 16"/>
        <xdr:cNvCxnSpPr/>
      </xdr:nvCxnSpPr>
      <xdr:spPr>
        <a:xfrm flipH="1" flipV="1">
          <a:off x="85725" y="4055745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</xdr:colOff>
      <xdr:row>6</xdr:row>
      <xdr:rowOff>0</xdr:rowOff>
    </xdr:to>
    <xdr:cxnSp>
      <xdr:nvCxnSpPr>
        <xdr:cNvPr id="18" name="AutoShape 17"/>
        <xdr:cNvCxnSpPr/>
      </xdr:nvCxnSpPr>
      <xdr:spPr>
        <a:xfrm flipH="1" flipV="1">
          <a:off x="0" y="4055745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6</xdr:row>
      <xdr:rowOff>0</xdr:rowOff>
    </xdr:from>
    <xdr:to>
      <xdr:col>0</xdr:col>
      <xdr:colOff>95250</xdr:colOff>
      <xdr:row>6</xdr:row>
      <xdr:rowOff>0</xdr:rowOff>
    </xdr:to>
    <xdr:cxnSp>
      <xdr:nvCxnSpPr>
        <xdr:cNvPr id="19" name="AutoShape 18"/>
        <xdr:cNvCxnSpPr/>
      </xdr:nvCxnSpPr>
      <xdr:spPr>
        <a:xfrm flipV="1">
          <a:off x="95250" y="4055745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cxnSp>
      <xdr:nvCxnSpPr>
        <xdr:cNvPr id="20" name="AutoShape 19"/>
        <xdr:cNvCxnSpPr/>
      </xdr:nvCxnSpPr>
      <xdr:spPr>
        <a:xfrm flipH="1" flipV="1">
          <a:off x="85725" y="4055745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</xdr:colOff>
      <xdr:row>6</xdr:row>
      <xdr:rowOff>0</xdr:rowOff>
    </xdr:to>
    <xdr:cxnSp>
      <xdr:nvCxnSpPr>
        <xdr:cNvPr id="21" name="AutoShape 20"/>
        <xdr:cNvCxnSpPr/>
      </xdr:nvCxnSpPr>
      <xdr:spPr>
        <a:xfrm flipH="1" flipV="1">
          <a:off x="0" y="4055745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22" name="AutoShape 21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cxnSp>
      <xdr:nvCxnSpPr>
        <xdr:cNvPr id="23" name="AutoShape 22"/>
        <xdr:cNvCxnSpPr/>
      </xdr:nvCxnSpPr>
      <xdr:spPr>
        <a:xfrm flipH="1" flipV="1">
          <a:off x="85725" y="4055745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</xdr:colOff>
      <xdr:row>6</xdr:row>
      <xdr:rowOff>0</xdr:rowOff>
    </xdr:to>
    <xdr:cxnSp>
      <xdr:nvCxnSpPr>
        <xdr:cNvPr id="24" name="AutoShape 23"/>
        <xdr:cNvCxnSpPr/>
      </xdr:nvCxnSpPr>
      <xdr:spPr>
        <a:xfrm flipH="1" flipV="1">
          <a:off x="0" y="4055745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6</xdr:row>
      <xdr:rowOff>0</xdr:rowOff>
    </xdr:from>
    <xdr:to>
      <xdr:col>0</xdr:col>
      <xdr:colOff>95250</xdr:colOff>
      <xdr:row>6</xdr:row>
      <xdr:rowOff>0</xdr:rowOff>
    </xdr:to>
    <xdr:cxnSp>
      <xdr:nvCxnSpPr>
        <xdr:cNvPr id="25" name="AutoShape 24"/>
        <xdr:cNvCxnSpPr/>
      </xdr:nvCxnSpPr>
      <xdr:spPr>
        <a:xfrm flipV="1">
          <a:off x="95250" y="4055745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cxnSp>
      <xdr:nvCxnSpPr>
        <xdr:cNvPr id="26" name="AutoShape 25"/>
        <xdr:cNvCxnSpPr/>
      </xdr:nvCxnSpPr>
      <xdr:spPr>
        <a:xfrm flipH="1" flipV="1">
          <a:off x="85725" y="4055745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</xdr:colOff>
      <xdr:row>6</xdr:row>
      <xdr:rowOff>0</xdr:rowOff>
    </xdr:to>
    <xdr:cxnSp>
      <xdr:nvCxnSpPr>
        <xdr:cNvPr id="27" name="AutoShape 26"/>
        <xdr:cNvCxnSpPr/>
      </xdr:nvCxnSpPr>
      <xdr:spPr>
        <a:xfrm flipH="1" flipV="1">
          <a:off x="0" y="4055745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28" name="AutoShape 27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cxnSp>
      <xdr:nvCxnSpPr>
        <xdr:cNvPr id="29" name="AutoShape 28"/>
        <xdr:cNvCxnSpPr/>
      </xdr:nvCxnSpPr>
      <xdr:spPr>
        <a:xfrm flipH="1" flipV="1">
          <a:off x="85725" y="4055745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</xdr:colOff>
      <xdr:row>6</xdr:row>
      <xdr:rowOff>0</xdr:rowOff>
    </xdr:to>
    <xdr:cxnSp>
      <xdr:nvCxnSpPr>
        <xdr:cNvPr id="30" name="AutoShape 29"/>
        <xdr:cNvCxnSpPr/>
      </xdr:nvCxnSpPr>
      <xdr:spPr>
        <a:xfrm flipH="1" flipV="1">
          <a:off x="0" y="4055745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6</xdr:row>
      <xdr:rowOff>0</xdr:rowOff>
    </xdr:from>
    <xdr:to>
      <xdr:col>0</xdr:col>
      <xdr:colOff>95250</xdr:colOff>
      <xdr:row>6</xdr:row>
      <xdr:rowOff>0</xdr:rowOff>
    </xdr:to>
    <xdr:cxnSp>
      <xdr:nvCxnSpPr>
        <xdr:cNvPr id="31" name="AutoShape 30"/>
        <xdr:cNvCxnSpPr/>
      </xdr:nvCxnSpPr>
      <xdr:spPr>
        <a:xfrm flipV="1">
          <a:off x="95250" y="4055745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cxnSp>
      <xdr:nvCxnSpPr>
        <xdr:cNvPr id="32" name="AutoShape 31"/>
        <xdr:cNvCxnSpPr/>
      </xdr:nvCxnSpPr>
      <xdr:spPr>
        <a:xfrm flipH="1" flipV="1">
          <a:off x="85725" y="4055745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</xdr:colOff>
      <xdr:row>6</xdr:row>
      <xdr:rowOff>0</xdr:rowOff>
    </xdr:to>
    <xdr:cxnSp>
      <xdr:nvCxnSpPr>
        <xdr:cNvPr id="33" name="AutoShape 32"/>
        <xdr:cNvCxnSpPr/>
      </xdr:nvCxnSpPr>
      <xdr:spPr>
        <a:xfrm flipH="1" flipV="1">
          <a:off x="0" y="4055745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34" name="AutoShape 33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85725</xdr:colOff>
      <xdr:row>6</xdr:row>
      <xdr:rowOff>0</xdr:rowOff>
    </xdr:from>
    <xdr:to>
      <xdr:col>1</xdr:col>
      <xdr:colOff>85725</xdr:colOff>
      <xdr:row>6</xdr:row>
      <xdr:rowOff>0</xdr:rowOff>
    </xdr:to>
    <xdr:cxnSp>
      <xdr:nvCxnSpPr>
        <xdr:cNvPr id="35" name="AutoShape 34"/>
        <xdr:cNvCxnSpPr/>
      </xdr:nvCxnSpPr>
      <xdr:spPr>
        <a:xfrm flipH="1" flipV="1">
          <a:off x="85725" y="4055745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85725</xdr:colOff>
      <xdr:row>6</xdr:row>
      <xdr:rowOff>0</xdr:rowOff>
    </xdr:to>
    <xdr:cxnSp>
      <xdr:nvCxnSpPr>
        <xdr:cNvPr id="36" name="AutoShape 35"/>
        <xdr:cNvCxnSpPr/>
      </xdr:nvCxnSpPr>
      <xdr:spPr>
        <a:xfrm flipH="1" flipV="1">
          <a:off x="0" y="4055745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6</xdr:row>
      <xdr:rowOff>0</xdr:rowOff>
    </xdr:from>
    <xdr:to>
      <xdr:col>0</xdr:col>
      <xdr:colOff>95250</xdr:colOff>
      <xdr:row>6</xdr:row>
      <xdr:rowOff>0</xdr:rowOff>
    </xdr:to>
    <xdr:cxnSp>
      <xdr:nvCxnSpPr>
        <xdr:cNvPr id="37" name="AutoShape 36"/>
        <xdr:cNvCxnSpPr/>
      </xdr:nvCxnSpPr>
      <xdr:spPr>
        <a:xfrm flipV="1">
          <a:off x="95250" y="4055745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85725</xdr:colOff>
      <xdr:row>8</xdr:row>
      <xdr:rowOff>305435</xdr:rowOff>
    </xdr:from>
    <xdr:to>
      <xdr:col>1</xdr:col>
      <xdr:colOff>85725</xdr:colOff>
      <xdr:row>8</xdr:row>
      <xdr:rowOff>305435</xdr:rowOff>
    </xdr:to>
    <xdr:cxnSp>
      <xdr:nvCxnSpPr>
        <xdr:cNvPr id="38" name="AutoShape 37"/>
        <xdr:cNvCxnSpPr/>
      </xdr:nvCxnSpPr>
      <xdr:spPr>
        <a:xfrm flipH="1" flipV="1">
          <a:off x="85725" y="613791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39" name="AutoShape 38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85725</xdr:colOff>
      <xdr:row>9</xdr:row>
      <xdr:rowOff>0</xdr:rowOff>
    </xdr:to>
    <xdr:cxnSp>
      <xdr:nvCxnSpPr>
        <xdr:cNvPr id="40" name="AutoShape 39"/>
        <xdr:cNvCxnSpPr/>
      </xdr:nvCxnSpPr>
      <xdr:spPr>
        <a:xfrm flipH="1" flipV="1">
          <a:off x="0" y="672084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85725</xdr:colOff>
      <xdr:row>8</xdr:row>
      <xdr:rowOff>305435</xdr:rowOff>
    </xdr:from>
    <xdr:to>
      <xdr:col>1</xdr:col>
      <xdr:colOff>85725</xdr:colOff>
      <xdr:row>8</xdr:row>
      <xdr:rowOff>305435</xdr:rowOff>
    </xdr:to>
    <xdr:cxnSp>
      <xdr:nvCxnSpPr>
        <xdr:cNvPr id="41" name="AutoShape 40"/>
        <xdr:cNvCxnSpPr/>
      </xdr:nvCxnSpPr>
      <xdr:spPr>
        <a:xfrm flipH="1" flipV="1">
          <a:off x="85725" y="613791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42" name="AutoShape 41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9</xdr:row>
      <xdr:rowOff>0</xdr:rowOff>
    </xdr:from>
    <xdr:to>
      <xdr:col>0</xdr:col>
      <xdr:colOff>95250</xdr:colOff>
      <xdr:row>9</xdr:row>
      <xdr:rowOff>0</xdr:rowOff>
    </xdr:to>
    <xdr:cxnSp>
      <xdr:nvCxnSpPr>
        <xdr:cNvPr id="43" name="AutoShape 42"/>
        <xdr:cNvCxnSpPr/>
      </xdr:nvCxnSpPr>
      <xdr:spPr>
        <a:xfrm flipV="1">
          <a:off x="95250" y="672084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85725</xdr:colOff>
      <xdr:row>8</xdr:row>
      <xdr:rowOff>305435</xdr:rowOff>
    </xdr:from>
    <xdr:to>
      <xdr:col>1</xdr:col>
      <xdr:colOff>85725</xdr:colOff>
      <xdr:row>8</xdr:row>
      <xdr:rowOff>305435</xdr:rowOff>
    </xdr:to>
    <xdr:cxnSp>
      <xdr:nvCxnSpPr>
        <xdr:cNvPr id="44" name="AutoShape 43"/>
        <xdr:cNvCxnSpPr/>
      </xdr:nvCxnSpPr>
      <xdr:spPr>
        <a:xfrm flipH="1" flipV="1">
          <a:off x="85725" y="613791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45" name="AutoShape 44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85725</xdr:colOff>
      <xdr:row>9</xdr:row>
      <xdr:rowOff>0</xdr:rowOff>
    </xdr:to>
    <xdr:cxnSp>
      <xdr:nvCxnSpPr>
        <xdr:cNvPr id="46" name="AutoShape 45"/>
        <xdr:cNvCxnSpPr/>
      </xdr:nvCxnSpPr>
      <xdr:spPr>
        <a:xfrm flipH="1" flipV="1">
          <a:off x="0" y="672084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85725</xdr:colOff>
      <xdr:row>8</xdr:row>
      <xdr:rowOff>305435</xdr:rowOff>
    </xdr:from>
    <xdr:to>
      <xdr:col>1</xdr:col>
      <xdr:colOff>85725</xdr:colOff>
      <xdr:row>8</xdr:row>
      <xdr:rowOff>305435</xdr:rowOff>
    </xdr:to>
    <xdr:cxnSp>
      <xdr:nvCxnSpPr>
        <xdr:cNvPr id="47" name="AutoShape 46"/>
        <xdr:cNvCxnSpPr/>
      </xdr:nvCxnSpPr>
      <xdr:spPr>
        <a:xfrm flipH="1" flipV="1">
          <a:off x="85725" y="613791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48" name="AutoShape 47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9</xdr:row>
      <xdr:rowOff>0</xdr:rowOff>
    </xdr:from>
    <xdr:to>
      <xdr:col>0</xdr:col>
      <xdr:colOff>95250</xdr:colOff>
      <xdr:row>9</xdr:row>
      <xdr:rowOff>0</xdr:rowOff>
    </xdr:to>
    <xdr:cxnSp>
      <xdr:nvCxnSpPr>
        <xdr:cNvPr id="49" name="AutoShape 48"/>
        <xdr:cNvCxnSpPr/>
      </xdr:nvCxnSpPr>
      <xdr:spPr>
        <a:xfrm flipV="1">
          <a:off x="95250" y="672084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85725</xdr:colOff>
      <xdr:row>8</xdr:row>
      <xdr:rowOff>305435</xdr:rowOff>
    </xdr:from>
    <xdr:to>
      <xdr:col>1</xdr:col>
      <xdr:colOff>85725</xdr:colOff>
      <xdr:row>8</xdr:row>
      <xdr:rowOff>305435</xdr:rowOff>
    </xdr:to>
    <xdr:cxnSp>
      <xdr:nvCxnSpPr>
        <xdr:cNvPr id="50" name="AutoShape 49"/>
        <xdr:cNvCxnSpPr/>
      </xdr:nvCxnSpPr>
      <xdr:spPr>
        <a:xfrm flipH="1" flipV="1">
          <a:off x="85725" y="613791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51" name="AutoShape 50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85725</xdr:colOff>
      <xdr:row>9</xdr:row>
      <xdr:rowOff>0</xdr:rowOff>
    </xdr:to>
    <xdr:cxnSp>
      <xdr:nvCxnSpPr>
        <xdr:cNvPr id="52" name="AutoShape 51"/>
        <xdr:cNvCxnSpPr/>
      </xdr:nvCxnSpPr>
      <xdr:spPr>
        <a:xfrm flipH="1" flipV="1">
          <a:off x="0" y="672084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85725</xdr:colOff>
      <xdr:row>8</xdr:row>
      <xdr:rowOff>305435</xdr:rowOff>
    </xdr:from>
    <xdr:to>
      <xdr:col>1</xdr:col>
      <xdr:colOff>85725</xdr:colOff>
      <xdr:row>8</xdr:row>
      <xdr:rowOff>305435</xdr:rowOff>
    </xdr:to>
    <xdr:cxnSp>
      <xdr:nvCxnSpPr>
        <xdr:cNvPr id="53" name="AutoShape 52"/>
        <xdr:cNvCxnSpPr/>
      </xdr:nvCxnSpPr>
      <xdr:spPr>
        <a:xfrm flipH="1" flipV="1">
          <a:off x="85725" y="613791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54" name="AutoShape 53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9</xdr:row>
      <xdr:rowOff>0</xdr:rowOff>
    </xdr:from>
    <xdr:to>
      <xdr:col>0</xdr:col>
      <xdr:colOff>95250</xdr:colOff>
      <xdr:row>9</xdr:row>
      <xdr:rowOff>0</xdr:rowOff>
    </xdr:to>
    <xdr:cxnSp>
      <xdr:nvCxnSpPr>
        <xdr:cNvPr id="55" name="AutoShape 54"/>
        <xdr:cNvCxnSpPr/>
      </xdr:nvCxnSpPr>
      <xdr:spPr>
        <a:xfrm flipV="1">
          <a:off x="95250" y="672084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85725</xdr:colOff>
      <xdr:row>8</xdr:row>
      <xdr:rowOff>305435</xdr:rowOff>
    </xdr:from>
    <xdr:to>
      <xdr:col>1</xdr:col>
      <xdr:colOff>85725</xdr:colOff>
      <xdr:row>8</xdr:row>
      <xdr:rowOff>305435</xdr:rowOff>
    </xdr:to>
    <xdr:cxnSp>
      <xdr:nvCxnSpPr>
        <xdr:cNvPr id="56" name="AutoShape 55"/>
        <xdr:cNvCxnSpPr/>
      </xdr:nvCxnSpPr>
      <xdr:spPr>
        <a:xfrm flipH="1" flipV="1">
          <a:off x="85725" y="613791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57" name="AutoShape 56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85725</xdr:colOff>
      <xdr:row>9</xdr:row>
      <xdr:rowOff>0</xdr:rowOff>
    </xdr:to>
    <xdr:cxnSp>
      <xdr:nvCxnSpPr>
        <xdr:cNvPr id="58" name="AutoShape 57"/>
        <xdr:cNvCxnSpPr/>
      </xdr:nvCxnSpPr>
      <xdr:spPr>
        <a:xfrm flipH="1" flipV="1">
          <a:off x="0" y="672084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85725</xdr:colOff>
      <xdr:row>8</xdr:row>
      <xdr:rowOff>305435</xdr:rowOff>
    </xdr:from>
    <xdr:to>
      <xdr:col>1</xdr:col>
      <xdr:colOff>85725</xdr:colOff>
      <xdr:row>8</xdr:row>
      <xdr:rowOff>305435</xdr:rowOff>
    </xdr:to>
    <xdr:cxnSp>
      <xdr:nvCxnSpPr>
        <xdr:cNvPr id="59" name="AutoShape 58"/>
        <xdr:cNvCxnSpPr/>
      </xdr:nvCxnSpPr>
      <xdr:spPr>
        <a:xfrm flipH="1" flipV="1">
          <a:off x="85725" y="613791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60" name="AutoShape 59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9</xdr:row>
      <xdr:rowOff>0</xdr:rowOff>
    </xdr:from>
    <xdr:to>
      <xdr:col>0</xdr:col>
      <xdr:colOff>95250</xdr:colOff>
      <xdr:row>9</xdr:row>
      <xdr:rowOff>0</xdr:rowOff>
    </xdr:to>
    <xdr:cxnSp>
      <xdr:nvCxnSpPr>
        <xdr:cNvPr id="61" name="AutoShape 60"/>
        <xdr:cNvCxnSpPr/>
      </xdr:nvCxnSpPr>
      <xdr:spPr>
        <a:xfrm flipV="1">
          <a:off x="95250" y="672084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85725</xdr:colOff>
      <xdr:row>8</xdr:row>
      <xdr:rowOff>305435</xdr:rowOff>
    </xdr:from>
    <xdr:to>
      <xdr:col>1</xdr:col>
      <xdr:colOff>85725</xdr:colOff>
      <xdr:row>8</xdr:row>
      <xdr:rowOff>305435</xdr:rowOff>
    </xdr:to>
    <xdr:cxnSp>
      <xdr:nvCxnSpPr>
        <xdr:cNvPr id="62" name="AutoShape 61"/>
        <xdr:cNvCxnSpPr/>
      </xdr:nvCxnSpPr>
      <xdr:spPr>
        <a:xfrm flipH="1" flipV="1">
          <a:off x="85725" y="613791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63" name="AutoShape 62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85725</xdr:colOff>
      <xdr:row>9</xdr:row>
      <xdr:rowOff>0</xdr:rowOff>
    </xdr:to>
    <xdr:cxnSp>
      <xdr:nvCxnSpPr>
        <xdr:cNvPr id="64" name="AutoShape 63"/>
        <xdr:cNvCxnSpPr/>
      </xdr:nvCxnSpPr>
      <xdr:spPr>
        <a:xfrm flipH="1" flipV="1">
          <a:off x="0" y="672084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85725</xdr:colOff>
      <xdr:row>8</xdr:row>
      <xdr:rowOff>305435</xdr:rowOff>
    </xdr:from>
    <xdr:to>
      <xdr:col>1</xdr:col>
      <xdr:colOff>85725</xdr:colOff>
      <xdr:row>8</xdr:row>
      <xdr:rowOff>305435</xdr:rowOff>
    </xdr:to>
    <xdr:cxnSp>
      <xdr:nvCxnSpPr>
        <xdr:cNvPr id="65" name="AutoShape 64"/>
        <xdr:cNvCxnSpPr/>
      </xdr:nvCxnSpPr>
      <xdr:spPr>
        <a:xfrm flipH="1" flipV="1">
          <a:off x="85725" y="613791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66" name="AutoShape 65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9</xdr:row>
      <xdr:rowOff>0</xdr:rowOff>
    </xdr:from>
    <xdr:to>
      <xdr:col>0</xdr:col>
      <xdr:colOff>95250</xdr:colOff>
      <xdr:row>9</xdr:row>
      <xdr:rowOff>0</xdr:rowOff>
    </xdr:to>
    <xdr:cxnSp>
      <xdr:nvCxnSpPr>
        <xdr:cNvPr id="67" name="AutoShape 66"/>
        <xdr:cNvCxnSpPr/>
      </xdr:nvCxnSpPr>
      <xdr:spPr>
        <a:xfrm flipV="1">
          <a:off x="95250" y="672084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85725</xdr:colOff>
      <xdr:row>8</xdr:row>
      <xdr:rowOff>305435</xdr:rowOff>
    </xdr:from>
    <xdr:to>
      <xdr:col>1</xdr:col>
      <xdr:colOff>85725</xdr:colOff>
      <xdr:row>8</xdr:row>
      <xdr:rowOff>305435</xdr:rowOff>
    </xdr:to>
    <xdr:cxnSp>
      <xdr:nvCxnSpPr>
        <xdr:cNvPr id="68" name="AutoShape 67"/>
        <xdr:cNvCxnSpPr/>
      </xdr:nvCxnSpPr>
      <xdr:spPr>
        <a:xfrm flipH="1" flipV="1">
          <a:off x="85725" y="613791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69" name="AutoShape 68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85725</xdr:colOff>
      <xdr:row>9</xdr:row>
      <xdr:rowOff>0</xdr:rowOff>
    </xdr:to>
    <xdr:cxnSp>
      <xdr:nvCxnSpPr>
        <xdr:cNvPr id="70" name="AutoShape 69"/>
        <xdr:cNvCxnSpPr/>
      </xdr:nvCxnSpPr>
      <xdr:spPr>
        <a:xfrm flipH="1" flipV="1">
          <a:off x="0" y="672084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85725</xdr:colOff>
      <xdr:row>8</xdr:row>
      <xdr:rowOff>305435</xdr:rowOff>
    </xdr:from>
    <xdr:to>
      <xdr:col>1</xdr:col>
      <xdr:colOff>85725</xdr:colOff>
      <xdr:row>8</xdr:row>
      <xdr:rowOff>305435</xdr:rowOff>
    </xdr:to>
    <xdr:cxnSp>
      <xdr:nvCxnSpPr>
        <xdr:cNvPr id="71" name="AutoShape 70"/>
        <xdr:cNvCxnSpPr/>
      </xdr:nvCxnSpPr>
      <xdr:spPr>
        <a:xfrm flipH="1" flipV="1">
          <a:off x="85725" y="613791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8</xdr:row>
      <xdr:rowOff>305435</xdr:rowOff>
    </xdr:from>
    <xdr:to>
      <xdr:col>0</xdr:col>
      <xdr:colOff>85725</xdr:colOff>
      <xdr:row>8</xdr:row>
      <xdr:rowOff>305435</xdr:rowOff>
    </xdr:to>
    <xdr:cxnSp>
      <xdr:nvCxnSpPr>
        <xdr:cNvPr id="72" name="AutoShape 71"/>
        <xdr:cNvCxnSpPr/>
      </xdr:nvCxnSpPr>
      <xdr:spPr>
        <a:xfrm flipH="1" flipV="1">
          <a:off x="0" y="613791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9</xdr:row>
      <xdr:rowOff>0</xdr:rowOff>
    </xdr:from>
    <xdr:to>
      <xdr:col>0</xdr:col>
      <xdr:colOff>95250</xdr:colOff>
      <xdr:row>9</xdr:row>
      <xdr:rowOff>0</xdr:rowOff>
    </xdr:to>
    <xdr:cxnSp>
      <xdr:nvCxnSpPr>
        <xdr:cNvPr id="73" name="AutoShape 72"/>
        <xdr:cNvCxnSpPr/>
      </xdr:nvCxnSpPr>
      <xdr:spPr>
        <a:xfrm flipV="1">
          <a:off x="95250" y="672084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74" name="AutoShape 73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75" name="AutoShape 74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76" name="AutoShape 75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77" name="AutoShape 76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78" name="AutoShape 77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79" name="AutoShape 78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80" name="AutoShape 79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81" name="AutoShape 80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82" name="AutoShape 81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83" name="AutoShape 82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84" name="AutoShape 83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85" name="AutoShape 84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86" name="AutoShape 85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87" name="AutoShape 86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88" name="AutoShape 87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89" name="AutoShape 88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90" name="AutoShape 89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91" name="AutoShape 90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92" name="AutoShape 91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93" name="AutoShape 92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94" name="AutoShape 93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95" name="AutoShape 94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96" name="AutoShape 95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97" name="AutoShape 96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6</xdr:row>
      <xdr:rowOff>0</xdr:rowOff>
    </xdr:from>
    <xdr:to>
      <xdr:col>3</xdr:col>
      <xdr:colOff>0</xdr:colOff>
      <xdr:row>6</xdr:row>
      <xdr:rowOff>0</xdr:rowOff>
    </xdr:to>
    <xdr:cxnSp>
      <xdr:nvCxnSpPr>
        <xdr:cNvPr id="98" name="AutoShape 1"/>
        <xdr:cNvCxnSpPr/>
      </xdr:nvCxnSpPr>
      <xdr:spPr>
        <a:xfrm flipH="1" flipV="1">
          <a:off x="2038350" y="4055745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6</xdr:row>
      <xdr:rowOff>0</xdr:rowOff>
    </xdr:from>
    <xdr:to>
      <xdr:col>3</xdr:col>
      <xdr:colOff>0</xdr:colOff>
      <xdr:row>6</xdr:row>
      <xdr:rowOff>0</xdr:rowOff>
    </xdr:to>
    <xdr:cxnSp>
      <xdr:nvCxnSpPr>
        <xdr:cNvPr id="99" name="AutoShape 4"/>
        <xdr:cNvCxnSpPr/>
      </xdr:nvCxnSpPr>
      <xdr:spPr>
        <a:xfrm flipH="1" flipV="1">
          <a:off x="2038350" y="4055745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6</xdr:row>
      <xdr:rowOff>0</xdr:rowOff>
    </xdr:from>
    <xdr:to>
      <xdr:col>3</xdr:col>
      <xdr:colOff>0</xdr:colOff>
      <xdr:row>6</xdr:row>
      <xdr:rowOff>0</xdr:rowOff>
    </xdr:to>
    <xdr:cxnSp>
      <xdr:nvCxnSpPr>
        <xdr:cNvPr id="100" name="AutoShape 7"/>
        <xdr:cNvCxnSpPr/>
      </xdr:nvCxnSpPr>
      <xdr:spPr>
        <a:xfrm flipH="1" flipV="1">
          <a:off x="2038350" y="4055745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6</xdr:row>
      <xdr:rowOff>0</xdr:rowOff>
    </xdr:from>
    <xdr:to>
      <xdr:col>3</xdr:col>
      <xdr:colOff>0</xdr:colOff>
      <xdr:row>6</xdr:row>
      <xdr:rowOff>0</xdr:rowOff>
    </xdr:to>
    <xdr:cxnSp>
      <xdr:nvCxnSpPr>
        <xdr:cNvPr id="101" name="AutoShape 10"/>
        <xdr:cNvCxnSpPr/>
      </xdr:nvCxnSpPr>
      <xdr:spPr>
        <a:xfrm flipH="1" flipV="1">
          <a:off x="2038350" y="4055745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6</xdr:row>
      <xdr:rowOff>0</xdr:rowOff>
    </xdr:from>
    <xdr:to>
      <xdr:col>3</xdr:col>
      <xdr:colOff>0</xdr:colOff>
      <xdr:row>6</xdr:row>
      <xdr:rowOff>0</xdr:rowOff>
    </xdr:to>
    <xdr:cxnSp>
      <xdr:nvCxnSpPr>
        <xdr:cNvPr id="102" name="AutoShape 13"/>
        <xdr:cNvCxnSpPr/>
      </xdr:nvCxnSpPr>
      <xdr:spPr>
        <a:xfrm flipH="1" flipV="1">
          <a:off x="2038350" y="4055745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6</xdr:row>
      <xdr:rowOff>0</xdr:rowOff>
    </xdr:from>
    <xdr:to>
      <xdr:col>3</xdr:col>
      <xdr:colOff>0</xdr:colOff>
      <xdr:row>6</xdr:row>
      <xdr:rowOff>0</xdr:rowOff>
    </xdr:to>
    <xdr:cxnSp>
      <xdr:nvCxnSpPr>
        <xdr:cNvPr id="103" name="AutoShape 16"/>
        <xdr:cNvCxnSpPr/>
      </xdr:nvCxnSpPr>
      <xdr:spPr>
        <a:xfrm flipH="1" flipV="1">
          <a:off x="2038350" y="4055745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6</xdr:row>
      <xdr:rowOff>0</xdr:rowOff>
    </xdr:from>
    <xdr:to>
      <xdr:col>3</xdr:col>
      <xdr:colOff>0</xdr:colOff>
      <xdr:row>6</xdr:row>
      <xdr:rowOff>0</xdr:rowOff>
    </xdr:to>
    <xdr:cxnSp>
      <xdr:nvCxnSpPr>
        <xdr:cNvPr id="104" name="AutoShape 19"/>
        <xdr:cNvCxnSpPr/>
      </xdr:nvCxnSpPr>
      <xdr:spPr>
        <a:xfrm flipH="1" flipV="1">
          <a:off x="2038350" y="4055745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6</xdr:row>
      <xdr:rowOff>0</xdr:rowOff>
    </xdr:from>
    <xdr:to>
      <xdr:col>3</xdr:col>
      <xdr:colOff>0</xdr:colOff>
      <xdr:row>6</xdr:row>
      <xdr:rowOff>0</xdr:rowOff>
    </xdr:to>
    <xdr:cxnSp>
      <xdr:nvCxnSpPr>
        <xdr:cNvPr id="105" name="AutoShape 22"/>
        <xdr:cNvCxnSpPr/>
      </xdr:nvCxnSpPr>
      <xdr:spPr>
        <a:xfrm flipH="1" flipV="1">
          <a:off x="2038350" y="4055745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6</xdr:row>
      <xdr:rowOff>0</xdr:rowOff>
    </xdr:from>
    <xdr:to>
      <xdr:col>3</xdr:col>
      <xdr:colOff>0</xdr:colOff>
      <xdr:row>6</xdr:row>
      <xdr:rowOff>0</xdr:rowOff>
    </xdr:to>
    <xdr:cxnSp>
      <xdr:nvCxnSpPr>
        <xdr:cNvPr id="106" name="AutoShape 25"/>
        <xdr:cNvCxnSpPr/>
      </xdr:nvCxnSpPr>
      <xdr:spPr>
        <a:xfrm flipH="1" flipV="1">
          <a:off x="2038350" y="4055745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6</xdr:row>
      <xdr:rowOff>0</xdr:rowOff>
    </xdr:from>
    <xdr:to>
      <xdr:col>3</xdr:col>
      <xdr:colOff>0</xdr:colOff>
      <xdr:row>6</xdr:row>
      <xdr:rowOff>0</xdr:rowOff>
    </xdr:to>
    <xdr:cxnSp>
      <xdr:nvCxnSpPr>
        <xdr:cNvPr id="107" name="AutoShape 28"/>
        <xdr:cNvCxnSpPr/>
      </xdr:nvCxnSpPr>
      <xdr:spPr>
        <a:xfrm flipH="1" flipV="1">
          <a:off x="2038350" y="4055745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6</xdr:row>
      <xdr:rowOff>0</xdr:rowOff>
    </xdr:from>
    <xdr:to>
      <xdr:col>3</xdr:col>
      <xdr:colOff>0</xdr:colOff>
      <xdr:row>6</xdr:row>
      <xdr:rowOff>0</xdr:rowOff>
    </xdr:to>
    <xdr:cxnSp>
      <xdr:nvCxnSpPr>
        <xdr:cNvPr id="108" name="AutoShape 31"/>
        <xdr:cNvCxnSpPr/>
      </xdr:nvCxnSpPr>
      <xdr:spPr>
        <a:xfrm flipH="1" flipV="1">
          <a:off x="2038350" y="4055745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6</xdr:row>
      <xdr:rowOff>0</xdr:rowOff>
    </xdr:from>
    <xdr:to>
      <xdr:col>3</xdr:col>
      <xdr:colOff>0</xdr:colOff>
      <xdr:row>6</xdr:row>
      <xdr:rowOff>0</xdr:rowOff>
    </xdr:to>
    <xdr:cxnSp>
      <xdr:nvCxnSpPr>
        <xdr:cNvPr id="109" name="AutoShape 34"/>
        <xdr:cNvCxnSpPr/>
      </xdr:nvCxnSpPr>
      <xdr:spPr>
        <a:xfrm flipH="1" flipV="1">
          <a:off x="2038350" y="4055745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110" name="AutoShape 37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111" name="AutoShape 40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112" name="AutoShape 43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113" name="AutoShape 46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114" name="AutoShape 49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115" name="AutoShape 52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116" name="AutoShape 55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117" name="AutoShape 58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118" name="AutoShape 61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119" name="AutoShape 64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120" name="AutoShape 67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1</xdr:col>
      <xdr:colOff>85725</xdr:colOff>
      <xdr:row>8</xdr:row>
      <xdr:rowOff>305435</xdr:rowOff>
    </xdr:from>
    <xdr:to>
      <xdr:col>3</xdr:col>
      <xdr:colOff>0</xdr:colOff>
      <xdr:row>8</xdr:row>
      <xdr:rowOff>305435</xdr:rowOff>
    </xdr:to>
    <xdr:cxnSp>
      <xdr:nvCxnSpPr>
        <xdr:cNvPr id="121" name="AutoShape 70"/>
        <xdr:cNvCxnSpPr/>
      </xdr:nvCxnSpPr>
      <xdr:spPr>
        <a:xfrm flipH="1" flipV="1">
          <a:off x="2038350" y="6137910"/>
          <a:ext cx="2295525" cy="0"/>
        </a:xfrm>
        <a:prstGeom prst="straightConnector1">
          <a:avLst/>
        </a:prstGeom>
        <a:ln w="9525">
          <a:noFill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9</xdr:row>
      <xdr:rowOff>324485</xdr:rowOff>
    </xdr:from>
    <xdr:to>
      <xdr:col>0</xdr:col>
      <xdr:colOff>85725</xdr:colOff>
      <xdr:row>9</xdr:row>
      <xdr:rowOff>324485</xdr:rowOff>
    </xdr:to>
    <xdr:cxnSp>
      <xdr:nvCxnSpPr>
        <xdr:cNvPr id="2" name="AutoShape 2"/>
        <xdr:cNvCxnSpPr/>
      </xdr:nvCxnSpPr>
      <xdr:spPr>
        <a:xfrm flipH="1" flipV="1">
          <a:off x="0" y="351536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9</xdr:row>
      <xdr:rowOff>324485</xdr:rowOff>
    </xdr:from>
    <xdr:to>
      <xdr:col>0</xdr:col>
      <xdr:colOff>85725</xdr:colOff>
      <xdr:row>9</xdr:row>
      <xdr:rowOff>324485</xdr:rowOff>
    </xdr:to>
    <xdr:cxnSp>
      <xdr:nvCxnSpPr>
        <xdr:cNvPr id="3" name="AutoShape 3"/>
        <xdr:cNvCxnSpPr/>
      </xdr:nvCxnSpPr>
      <xdr:spPr>
        <a:xfrm flipH="1" flipV="1">
          <a:off x="0" y="351536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9</xdr:row>
      <xdr:rowOff>324485</xdr:rowOff>
    </xdr:from>
    <xdr:to>
      <xdr:col>0</xdr:col>
      <xdr:colOff>85725</xdr:colOff>
      <xdr:row>9</xdr:row>
      <xdr:rowOff>324485</xdr:rowOff>
    </xdr:to>
    <xdr:cxnSp>
      <xdr:nvCxnSpPr>
        <xdr:cNvPr id="4" name="AutoShape 5"/>
        <xdr:cNvCxnSpPr/>
      </xdr:nvCxnSpPr>
      <xdr:spPr>
        <a:xfrm flipH="1" flipV="1">
          <a:off x="0" y="351536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9</xdr:row>
      <xdr:rowOff>324485</xdr:rowOff>
    </xdr:from>
    <xdr:to>
      <xdr:col>0</xdr:col>
      <xdr:colOff>95250</xdr:colOff>
      <xdr:row>9</xdr:row>
      <xdr:rowOff>324485</xdr:rowOff>
    </xdr:to>
    <xdr:cxnSp>
      <xdr:nvCxnSpPr>
        <xdr:cNvPr id="5" name="AutoShape 6"/>
        <xdr:cNvCxnSpPr/>
      </xdr:nvCxnSpPr>
      <xdr:spPr>
        <a:xfrm flipV="1">
          <a:off x="95250" y="351536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0</xdr:colOff>
      <xdr:row>9</xdr:row>
      <xdr:rowOff>324485</xdr:rowOff>
    </xdr:from>
    <xdr:to>
      <xdr:col>0</xdr:col>
      <xdr:colOff>85725</xdr:colOff>
      <xdr:row>9</xdr:row>
      <xdr:rowOff>324485</xdr:rowOff>
    </xdr:to>
    <xdr:cxnSp>
      <xdr:nvCxnSpPr>
        <xdr:cNvPr id="6" name="AutoShape 14"/>
        <xdr:cNvCxnSpPr/>
      </xdr:nvCxnSpPr>
      <xdr:spPr>
        <a:xfrm flipH="1" flipV="1">
          <a:off x="0" y="351536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9</xdr:row>
      <xdr:rowOff>324485</xdr:rowOff>
    </xdr:from>
    <xdr:to>
      <xdr:col>0</xdr:col>
      <xdr:colOff>85725</xdr:colOff>
      <xdr:row>9</xdr:row>
      <xdr:rowOff>324485</xdr:rowOff>
    </xdr:to>
    <xdr:cxnSp>
      <xdr:nvCxnSpPr>
        <xdr:cNvPr id="7" name="AutoShape 15"/>
        <xdr:cNvCxnSpPr/>
      </xdr:nvCxnSpPr>
      <xdr:spPr>
        <a:xfrm flipH="1" flipV="1">
          <a:off x="0" y="351536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9</xdr:row>
      <xdr:rowOff>324485</xdr:rowOff>
    </xdr:from>
    <xdr:to>
      <xdr:col>0</xdr:col>
      <xdr:colOff>85725</xdr:colOff>
      <xdr:row>9</xdr:row>
      <xdr:rowOff>324485</xdr:rowOff>
    </xdr:to>
    <xdr:cxnSp>
      <xdr:nvCxnSpPr>
        <xdr:cNvPr id="8" name="AutoShape 17"/>
        <xdr:cNvCxnSpPr/>
      </xdr:nvCxnSpPr>
      <xdr:spPr>
        <a:xfrm flipH="1" flipV="1">
          <a:off x="0" y="351536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95250</xdr:colOff>
      <xdr:row>9</xdr:row>
      <xdr:rowOff>324485</xdr:rowOff>
    </xdr:from>
    <xdr:to>
      <xdr:col>0</xdr:col>
      <xdr:colOff>95250</xdr:colOff>
      <xdr:row>9</xdr:row>
      <xdr:rowOff>324485</xdr:rowOff>
    </xdr:to>
    <xdr:cxnSp>
      <xdr:nvCxnSpPr>
        <xdr:cNvPr id="9" name="AutoShape 18"/>
        <xdr:cNvCxnSpPr/>
      </xdr:nvCxnSpPr>
      <xdr:spPr>
        <a:xfrm flipV="1">
          <a:off x="95250" y="351536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4</xdr:col>
      <xdr:colOff>85725</xdr:colOff>
      <xdr:row>8</xdr:row>
      <xdr:rowOff>324485</xdr:rowOff>
    </xdr:from>
    <xdr:to>
      <xdr:col>5</xdr:col>
      <xdr:colOff>85725</xdr:colOff>
      <xdr:row>8</xdr:row>
      <xdr:rowOff>324485</xdr:rowOff>
    </xdr:to>
    <xdr:cxnSp>
      <xdr:nvCxnSpPr>
        <xdr:cNvPr id="10" name="AutoShape 1"/>
        <xdr:cNvCxnSpPr/>
      </xdr:nvCxnSpPr>
      <xdr:spPr>
        <a:xfrm flipH="1" flipV="1">
          <a:off x="4924425" y="313436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8</xdr:row>
      <xdr:rowOff>324485</xdr:rowOff>
    </xdr:from>
    <xdr:to>
      <xdr:col>4</xdr:col>
      <xdr:colOff>85725</xdr:colOff>
      <xdr:row>8</xdr:row>
      <xdr:rowOff>324485</xdr:rowOff>
    </xdr:to>
    <xdr:cxnSp>
      <xdr:nvCxnSpPr>
        <xdr:cNvPr id="11" name="AutoShape 2"/>
        <xdr:cNvCxnSpPr/>
      </xdr:nvCxnSpPr>
      <xdr:spPr>
        <a:xfrm flipH="1" flipV="1">
          <a:off x="4838700" y="313436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8</xdr:row>
      <xdr:rowOff>324485</xdr:rowOff>
    </xdr:from>
    <xdr:to>
      <xdr:col>4</xdr:col>
      <xdr:colOff>85725</xdr:colOff>
      <xdr:row>8</xdr:row>
      <xdr:rowOff>324485</xdr:rowOff>
    </xdr:to>
    <xdr:cxnSp>
      <xdr:nvCxnSpPr>
        <xdr:cNvPr id="12" name="AutoShape 3"/>
        <xdr:cNvCxnSpPr/>
      </xdr:nvCxnSpPr>
      <xdr:spPr>
        <a:xfrm flipH="1" flipV="1">
          <a:off x="4838700" y="313436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85725</xdr:colOff>
      <xdr:row>8</xdr:row>
      <xdr:rowOff>324485</xdr:rowOff>
    </xdr:from>
    <xdr:to>
      <xdr:col>5</xdr:col>
      <xdr:colOff>85725</xdr:colOff>
      <xdr:row>8</xdr:row>
      <xdr:rowOff>324485</xdr:rowOff>
    </xdr:to>
    <xdr:cxnSp>
      <xdr:nvCxnSpPr>
        <xdr:cNvPr id="13" name="AutoShape 4"/>
        <xdr:cNvCxnSpPr/>
      </xdr:nvCxnSpPr>
      <xdr:spPr>
        <a:xfrm flipH="1" flipV="1">
          <a:off x="4924425" y="313436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8</xdr:row>
      <xdr:rowOff>324485</xdr:rowOff>
    </xdr:from>
    <xdr:to>
      <xdr:col>4</xdr:col>
      <xdr:colOff>85725</xdr:colOff>
      <xdr:row>8</xdr:row>
      <xdr:rowOff>324485</xdr:rowOff>
    </xdr:to>
    <xdr:cxnSp>
      <xdr:nvCxnSpPr>
        <xdr:cNvPr id="14" name="AutoShape 5"/>
        <xdr:cNvCxnSpPr/>
      </xdr:nvCxnSpPr>
      <xdr:spPr>
        <a:xfrm flipH="1" flipV="1">
          <a:off x="4838700" y="313436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85725</xdr:colOff>
      <xdr:row>8</xdr:row>
      <xdr:rowOff>324485</xdr:rowOff>
    </xdr:from>
    <xdr:to>
      <xdr:col>4</xdr:col>
      <xdr:colOff>85725</xdr:colOff>
      <xdr:row>8</xdr:row>
      <xdr:rowOff>324485</xdr:rowOff>
    </xdr:to>
    <xdr:cxnSp>
      <xdr:nvCxnSpPr>
        <xdr:cNvPr id="15" name="AutoShape 6"/>
        <xdr:cNvCxnSpPr/>
      </xdr:nvCxnSpPr>
      <xdr:spPr>
        <a:xfrm flipV="1">
          <a:off x="4924425" y="313436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4</xdr:col>
      <xdr:colOff>85725</xdr:colOff>
      <xdr:row>8</xdr:row>
      <xdr:rowOff>324485</xdr:rowOff>
    </xdr:from>
    <xdr:to>
      <xdr:col>5</xdr:col>
      <xdr:colOff>85725</xdr:colOff>
      <xdr:row>8</xdr:row>
      <xdr:rowOff>324485</xdr:rowOff>
    </xdr:to>
    <xdr:cxnSp>
      <xdr:nvCxnSpPr>
        <xdr:cNvPr id="16" name="AutoShape 13"/>
        <xdr:cNvCxnSpPr/>
      </xdr:nvCxnSpPr>
      <xdr:spPr>
        <a:xfrm flipH="1" flipV="1">
          <a:off x="4924425" y="313436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8</xdr:row>
      <xdr:rowOff>324485</xdr:rowOff>
    </xdr:from>
    <xdr:to>
      <xdr:col>4</xdr:col>
      <xdr:colOff>85725</xdr:colOff>
      <xdr:row>8</xdr:row>
      <xdr:rowOff>324485</xdr:rowOff>
    </xdr:to>
    <xdr:cxnSp>
      <xdr:nvCxnSpPr>
        <xdr:cNvPr id="17" name="AutoShape 14"/>
        <xdr:cNvCxnSpPr/>
      </xdr:nvCxnSpPr>
      <xdr:spPr>
        <a:xfrm flipH="1" flipV="1">
          <a:off x="4838700" y="313436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8</xdr:row>
      <xdr:rowOff>324485</xdr:rowOff>
    </xdr:from>
    <xdr:to>
      <xdr:col>4</xdr:col>
      <xdr:colOff>85725</xdr:colOff>
      <xdr:row>8</xdr:row>
      <xdr:rowOff>324485</xdr:rowOff>
    </xdr:to>
    <xdr:cxnSp>
      <xdr:nvCxnSpPr>
        <xdr:cNvPr id="18" name="AutoShape 15"/>
        <xdr:cNvCxnSpPr/>
      </xdr:nvCxnSpPr>
      <xdr:spPr>
        <a:xfrm flipH="1" flipV="1">
          <a:off x="4838700" y="313436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85725</xdr:colOff>
      <xdr:row>8</xdr:row>
      <xdr:rowOff>324485</xdr:rowOff>
    </xdr:from>
    <xdr:to>
      <xdr:col>5</xdr:col>
      <xdr:colOff>85725</xdr:colOff>
      <xdr:row>8</xdr:row>
      <xdr:rowOff>324485</xdr:rowOff>
    </xdr:to>
    <xdr:cxnSp>
      <xdr:nvCxnSpPr>
        <xdr:cNvPr id="19" name="AutoShape 16"/>
        <xdr:cNvCxnSpPr/>
      </xdr:nvCxnSpPr>
      <xdr:spPr>
        <a:xfrm flipH="1" flipV="1">
          <a:off x="4924425" y="3134360"/>
          <a:ext cx="19526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8</xdr:row>
      <xdr:rowOff>324485</xdr:rowOff>
    </xdr:from>
    <xdr:to>
      <xdr:col>4</xdr:col>
      <xdr:colOff>85725</xdr:colOff>
      <xdr:row>8</xdr:row>
      <xdr:rowOff>324485</xdr:rowOff>
    </xdr:to>
    <xdr:cxnSp>
      <xdr:nvCxnSpPr>
        <xdr:cNvPr id="20" name="AutoShape 17"/>
        <xdr:cNvCxnSpPr/>
      </xdr:nvCxnSpPr>
      <xdr:spPr>
        <a:xfrm flipH="1" flipV="1">
          <a:off x="4838700" y="3134360"/>
          <a:ext cx="8572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85725</xdr:colOff>
      <xdr:row>8</xdr:row>
      <xdr:rowOff>324485</xdr:rowOff>
    </xdr:from>
    <xdr:to>
      <xdr:col>4</xdr:col>
      <xdr:colOff>85725</xdr:colOff>
      <xdr:row>8</xdr:row>
      <xdr:rowOff>324485</xdr:rowOff>
    </xdr:to>
    <xdr:cxnSp>
      <xdr:nvCxnSpPr>
        <xdr:cNvPr id="21" name="AutoShape 18"/>
        <xdr:cNvCxnSpPr/>
      </xdr:nvCxnSpPr>
      <xdr:spPr>
        <a:xfrm flipV="1">
          <a:off x="4924425" y="313436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86360</xdr:colOff>
      <xdr:row>6</xdr:row>
      <xdr:rowOff>0</xdr:rowOff>
    </xdr:from>
    <xdr:to>
      <xdr:col>1</xdr:col>
      <xdr:colOff>0</xdr:colOff>
      <xdr:row>6</xdr:row>
      <xdr:rowOff>0</xdr:rowOff>
    </xdr:to>
    <xdr:cxnSp>
      <xdr:nvCxnSpPr>
        <xdr:cNvPr id="2" name="AutoShape 1"/>
        <xdr:cNvCxnSpPr/>
      </xdr:nvCxnSpPr>
      <xdr:spPr>
        <a:xfrm flipH="1" flipV="1">
          <a:off x="863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86360</xdr:colOff>
      <xdr:row>6</xdr:row>
      <xdr:rowOff>0</xdr:rowOff>
    </xdr:to>
    <xdr:cxnSp>
      <xdr:nvCxnSpPr>
        <xdr:cNvPr id="3" name="AutoShape 2"/>
        <xdr:cNvCxnSpPr/>
      </xdr:nvCxnSpPr>
      <xdr:spPr>
        <a:xfrm flipH="1" flipV="1">
          <a:off x="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86360</xdr:colOff>
      <xdr:row>6</xdr:row>
      <xdr:rowOff>0</xdr:rowOff>
    </xdr:to>
    <xdr:cxnSp>
      <xdr:nvCxnSpPr>
        <xdr:cNvPr id="4" name="AutoShape 3"/>
        <xdr:cNvCxnSpPr/>
      </xdr:nvCxnSpPr>
      <xdr:spPr>
        <a:xfrm flipH="1" flipV="1">
          <a:off x="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86360</xdr:colOff>
      <xdr:row>6</xdr:row>
      <xdr:rowOff>0</xdr:rowOff>
    </xdr:from>
    <xdr:to>
      <xdr:col>1</xdr:col>
      <xdr:colOff>0</xdr:colOff>
      <xdr:row>6</xdr:row>
      <xdr:rowOff>0</xdr:rowOff>
    </xdr:to>
    <xdr:cxnSp>
      <xdr:nvCxnSpPr>
        <xdr:cNvPr id="5" name="AutoShape 4"/>
        <xdr:cNvCxnSpPr/>
      </xdr:nvCxnSpPr>
      <xdr:spPr>
        <a:xfrm flipH="1" flipV="1">
          <a:off x="863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86360</xdr:colOff>
      <xdr:row>6</xdr:row>
      <xdr:rowOff>0</xdr:rowOff>
    </xdr:to>
    <xdr:cxnSp>
      <xdr:nvCxnSpPr>
        <xdr:cNvPr id="6" name="AutoShape 5"/>
        <xdr:cNvCxnSpPr/>
      </xdr:nvCxnSpPr>
      <xdr:spPr>
        <a:xfrm flipH="1" flipV="1">
          <a:off x="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95885</xdr:colOff>
      <xdr:row>6</xdr:row>
      <xdr:rowOff>0</xdr:rowOff>
    </xdr:from>
    <xdr:to>
      <xdr:col>0</xdr:col>
      <xdr:colOff>95885</xdr:colOff>
      <xdr:row>6</xdr:row>
      <xdr:rowOff>0</xdr:rowOff>
    </xdr:to>
    <xdr:cxnSp>
      <xdr:nvCxnSpPr>
        <xdr:cNvPr id="7" name="AutoShape 6"/>
        <xdr:cNvCxnSpPr/>
      </xdr:nvCxnSpPr>
      <xdr:spPr>
        <a:xfrm flipV="1">
          <a:off x="95885" y="273177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86360</xdr:colOff>
      <xdr:row>6</xdr:row>
      <xdr:rowOff>0</xdr:rowOff>
    </xdr:from>
    <xdr:to>
      <xdr:col>1</xdr:col>
      <xdr:colOff>0</xdr:colOff>
      <xdr:row>6</xdr:row>
      <xdr:rowOff>0</xdr:rowOff>
    </xdr:to>
    <xdr:cxnSp>
      <xdr:nvCxnSpPr>
        <xdr:cNvPr id="8" name="AutoShape 13"/>
        <xdr:cNvCxnSpPr/>
      </xdr:nvCxnSpPr>
      <xdr:spPr>
        <a:xfrm flipH="1" flipV="1">
          <a:off x="863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86360</xdr:colOff>
      <xdr:row>6</xdr:row>
      <xdr:rowOff>0</xdr:rowOff>
    </xdr:to>
    <xdr:cxnSp>
      <xdr:nvCxnSpPr>
        <xdr:cNvPr id="9" name="AutoShape 14"/>
        <xdr:cNvCxnSpPr/>
      </xdr:nvCxnSpPr>
      <xdr:spPr>
        <a:xfrm flipH="1" flipV="1">
          <a:off x="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86360</xdr:colOff>
      <xdr:row>6</xdr:row>
      <xdr:rowOff>0</xdr:rowOff>
    </xdr:to>
    <xdr:cxnSp>
      <xdr:nvCxnSpPr>
        <xdr:cNvPr id="10" name="AutoShape 15"/>
        <xdr:cNvCxnSpPr/>
      </xdr:nvCxnSpPr>
      <xdr:spPr>
        <a:xfrm flipH="1" flipV="1">
          <a:off x="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86360</xdr:colOff>
      <xdr:row>6</xdr:row>
      <xdr:rowOff>0</xdr:rowOff>
    </xdr:from>
    <xdr:to>
      <xdr:col>1</xdr:col>
      <xdr:colOff>0</xdr:colOff>
      <xdr:row>6</xdr:row>
      <xdr:rowOff>0</xdr:rowOff>
    </xdr:to>
    <xdr:cxnSp>
      <xdr:nvCxnSpPr>
        <xdr:cNvPr id="11" name="AutoShape 16"/>
        <xdr:cNvCxnSpPr/>
      </xdr:nvCxnSpPr>
      <xdr:spPr>
        <a:xfrm flipH="1" flipV="1">
          <a:off x="863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86360</xdr:colOff>
      <xdr:row>6</xdr:row>
      <xdr:rowOff>0</xdr:rowOff>
    </xdr:to>
    <xdr:cxnSp>
      <xdr:nvCxnSpPr>
        <xdr:cNvPr id="12" name="AutoShape 17"/>
        <xdr:cNvCxnSpPr/>
      </xdr:nvCxnSpPr>
      <xdr:spPr>
        <a:xfrm flipH="1" flipV="1">
          <a:off x="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95885</xdr:colOff>
      <xdr:row>6</xdr:row>
      <xdr:rowOff>0</xdr:rowOff>
    </xdr:from>
    <xdr:to>
      <xdr:col>0</xdr:col>
      <xdr:colOff>95885</xdr:colOff>
      <xdr:row>6</xdr:row>
      <xdr:rowOff>0</xdr:rowOff>
    </xdr:to>
    <xdr:cxnSp>
      <xdr:nvCxnSpPr>
        <xdr:cNvPr id="13" name="AutoShape 18"/>
        <xdr:cNvCxnSpPr/>
      </xdr:nvCxnSpPr>
      <xdr:spPr>
        <a:xfrm flipV="1">
          <a:off x="95885" y="273177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4</xdr:col>
      <xdr:colOff>86360</xdr:colOff>
      <xdr:row>6</xdr:row>
      <xdr:rowOff>0</xdr:rowOff>
    </xdr:from>
    <xdr:to>
      <xdr:col>5</xdr:col>
      <xdr:colOff>0</xdr:colOff>
      <xdr:row>6</xdr:row>
      <xdr:rowOff>0</xdr:rowOff>
    </xdr:to>
    <xdr:cxnSp>
      <xdr:nvCxnSpPr>
        <xdr:cNvPr id="14" name="AutoShape 1"/>
        <xdr:cNvCxnSpPr/>
      </xdr:nvCxnSpPr>
      <xdr:spPr>
        <a:xfrm flipH="1" flipV="1">
          <a:off x="55346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15" name="AutoShape 2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16" name="AutoShape 3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86360</xdr:colOff>
      <xdr:row>6</xdr:row>
      <xdr:rowOff>0</xdr:rowOff>
    </xdr:from>
    <xdr:to>
      <xdr:col>5</xdr:col>
      <xdr:colOff>0</xdr:colOff>
      <xdr:row>6</xdr:row>
      <xdr:rowOff>0</xdr:rowOff>
    </xdr:to>
    <xdr:cxnSp>
      <xdr:nvCxnSpPr>
        <xdr:cNvPr id="17" name="AutoShape 4"/>
        <xdr:cNvCxnSpPr/>
      </xdr:nvCxnSpPr>
      <xdr:spPr>
        <a:xfrm flipH="1" flipV="1">
          <a:off x="55346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18" name="AutoShape 5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95885</xdr:colOff>
      <xdr:row>6</xdr:row>
      <xdr:rowOff>0</xdr:rowOff>
    </xdr:from>
    <xdr:to>
      <xdr:col>4</xdr:col>
      <xdr:colOff>95885</xdr:colOff>
      <xdr:row>6</xdr:row>
      <xdr:rowOff>0</xdr:rowOff>
    </xdr:to>
    <xdr:cxnSp>
      <xdr:nvCxnSpPr>
        <xdr:cNvPr id="19" name="AutoShape 6"/>
        <xdr:cNvCxnSpPr/>
      </xdr:nvCxnSpPr>
      <xdr:spPr>
        <a:xfrm flipV="1">
          <a:off x="5544185" y="273177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4</xdr:col>
      <xdr:colOff>86360</xdr:colOff>
      <xdr:row>6</xdr:row>
      <xdr:rowOff>0</xdr:rowOff>
    </xdr:from>
    <xdr:to>
      <xdr:col>5</xdr:col>
      <xdr:colOff>0</xdr:colOff>
      <xdr:row>6</xdr:row>
      <xdr:rowOff>0</xdr:rowOff>
    </xdr:to>
    <xdr:cxnSp>
      <xdr:nvCxnSpPr>
        <xdr:cNvPr id="20" name="AutoShape 13"/>
        <xdr:cNvCxnSpPr/>
      </xdr:nvCxnSpPr>
      <xdr:spPr>
        <a:xfrm flipH="1" flipV="1">
          <a:off x="55346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21" name="AutoShape 14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22" name="AutoShape 15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86360</xdr:colOff>
      <xdr:row>6</xdr:row>
      <xdr:rowOff>0</xdr:rowOff>
    </xdr:from>
    <xdr:to>
      <xdr:col>5</xdr:col>
      <xdr:colOff>0</xdr:colOff>
      <xdr:row>6</xdr:row>
      <xdr:rowOff>0</xdr:rowOff>
    </xdr:to>
    <xdr:cxnSp>
      <xdr:nvCxnSpPr>
        <xdr:cNvPr id="23" name="AutoShape 16"/>
        <xdr:cNvCxnSpPr/>
      </xdr:nvCxnSpPr>
      <xdr:spPr>
        <a:xfrm flipH="1" flipV="1">
          <a:off x="55346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24" name="AutoShape 17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95885</xdr:colOff>
      <xdr:row>6</xdr:row>
      <xdr:rowOff>0</xdr:rowOff>
    </xdr:from>
    <xdr:to>
      <xdr:col>4</xdr:col>
      <xdr:colOff>95885</xdr:colOff>
      <xdr:row>6</xdr:row>
      <xdr:rowOff>0</xdr:rowOff>
    </xdr:to>
    <xdr:cxnSp>
      <xdr:nvCxnSpPr>
        <xdr:cNvPr id="25" name="AutoShape 18"/>
        <xdr:cNvCxnSpPr/>
      </xdr:nvCxnSpPr>
      <xdr:spPr>
        <a:xfrm flipV="1">
          <a:off x="5544185" y="273177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4</xdr:col>
      <xdr:colOff>86360</xdr:colOff>
      <xdr:row>6</xdr:row>
      <xdr:rowOff>0</xdr:rowOff>
    </xdr:from>
    <xdr:to>
      <xdr:col>5</xdr:col>
      <xdr:colOff>0</xdr:colOff>
      <xdr:row>6</xdr:row>
      <xdr:rowOff>0</xdr:rowOff>
    </xdr:to>
    <xdr:cxnSp>
      <xdr:nvCxnSpPr>
        <xdr:cNvPr id="26" name="AutoShape 1"/>
        <xdr:cNvCxnSpPr/>
      </xdr:nvCxnSpPr>
      <xdr:spPr>
        <a:xfrm flipH="1" flipV="1">
          <a:off x="55346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27" name="AutoShape 2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28" name="AutoShape 3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86360</xdr:colOff>
      <xdr:row>6</xdr:row>
      <xdr:rowOff>0</xdr:rowOff>
    </xdr:from>
    <xdr:to>
      <xdr:col>5</xdr:col>
      <xdr:colOff>0</xdr:colOff>
      <xdr:row>6</xdr:row>
      <xdr:rowOff>0</xdr:rowOff>
    </xdr:to>
    <xdr:cxnSp>
      <xdr:nvCxnSpPr>
        <xdr:cNvPr id="29" name="AutoShape 4"/>
        <xdr:cNvCxnSpPr/>
      </xdr:nvCxnSpPr>
      <xdr:spPr>
        <a:xfrm flipH="1" flipV="1">
          <a:off x="55346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30" name="AutoShape 5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95885</xdr:colOff>
      <xdr:row>6</xdr:row>
      <xdr:rowOff>0</xdr:rowOff>
    </xdr:from>
    <xdr:to>
      <xdr:col>4</xdr:col>
      <xdr:colOff>95885</xdr:colOff>
      <xdr:row>6</xdr:row>
      <xdr:rowOff>0</xdr:rowOff>
    </xdr:to>
    <xdr:cxnSp>
      <xdr:nvCxnSpPr>
        <xdr:cNvPr id="31" name="AutoShape 6"/>
        <xdr:cNvCxnSpPr/>
      </xdr:nvCxnSpPr>
      <xdr:spPr>
        <a:xfrm flipV="1">
          <a:off x="5544185" y="273177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4</xdr:col>
      <xdr:colOff>86360</xdr:colOff>
      <xdr:row>6</xdr:row>
      <xdr:rowOff>0</xdr:rowOff>
    </xdr:from>
    <xdr:to>
      <xdr:col>5</xdr:col>
      <xdr:colOff>0</xdr:colOff>
      <xdr:row>6</xdr:row>
      <xdr:rowOff>0</xdr:rowOff>
    </xdr:to>
    <xdr:cxnSp>
      <xdr:nvCxnSpPr>
        <xdr:cNvPr id="32" name="AutoShape 13"/>
        <xdr:cNvCxnSpPr/>
      </xdr:nvCxnSpPr>
      <xdr:spPr>
        <a:xfrm flipH="1" flipV="1">
          <a:off x="55346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33" name="AutoShape 14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34" name="AutoShape 15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86360</xdr:colOff>
      <xdr:row>6</xdr:row>
      <xdr:rowOff>0</xdr:rowOff>
    </xdr:from>
    <xdr:to>
      <xdr:col>5</xdr:col>
      <xdr:colOff>0</xdr:colOff>
      <xdr:row>6</xdr:row>
      <xdr:rowOff>0</xdr:rowOff>
    </xdr:to>
    <xdr:cxnSp>
      <xdr:nvCxnSpPr>
        <xdr:cNvPr id="35" name="AutoShape 16"/>
        <xdr:cNvCxnSpPr/>
      </xdr:nvCxnSpPr>
      <xdr:spPr>
        <a:xfrm flipH="1" flipV="1">
          <a:off x="55346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36" name="AutoShape 17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95885</xdr:colOff>
      <xdr:row>6</xdr:row>
      <xdr:rowOff>0</xdr:rowOff>
    </xdr:from>
    <xdr:to>
      <xdr:col>4</xdr:col>
      <xdr:colOff>95885</xdr:colOff>
      <xdr:row>6</xdr:row>
      <xdr:rowOff>0</xdr:rowOff>
    </xdr:to>
    <xdr:cxnSp>
      <xdr:nvCxnSpPr>
        <xdr:cNvPr id="37" name="AutoShape 18"/>
        <xdr:cNvCxnSpPr/>
      </xdr:nvCxnSpPr>
      <xdr:spPr>
        <a:xfrm flipV="1">
          <a:off x="5544185" y="273177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4</xdr:col>
      <xdr:colOff>86360</xdr:colOff>
      <xdr:row>6</xdr:row>
      <xdr:rowOff>0</xdr:rowOff>
    </xdr:from>
    <xdr:to>
      <xdr:col>5</xdr:col>
      <xdr:colOff>0</xdr:colOff>
      <xdr:row>6</xdr:row>
      <xdr:rowOff>0</xdr:rowOff>
    </xdr:to>
    <xdr:cxnSp>
      <xdr:nvCxnSpPr>
        <xdr:cNvPr id="38" name="AutoShape 1"/>
        <xdr:cNvCxnSpPr/>
      </xdr:nvCxnSpPr>
      <xdr:spPr>
        <a:xfrm flipH="1" flipV="1">
          <a:off x="55346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39" name="AutoShape 2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40" name="AutoShape 3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86360</xdr:colOff>
      <xdr:row>6</xdr:row>
      <xdr:rowOff>0</xdr:rowOff>
    </xdr:from>
    <xdr:to>
      <xdr:col>5</xdr:col>
      <xdr:colOff>0</xdr:colOff>
      <xdr:row>6</xdr:row>
      <xdr:rowOff>0</xdr:rowOff>
    </xdr:to>
    <xdr:cxnSp>
      <xdr:nvCxnSpPr>
        <xdr:cNvPr id="41" name="AutoShape 4"/>
        <xdr:cNvCxnSpPr/>
      </xdr:nvCxnSpPr>
      <xdr:spPr>
        <a:xfrm flipH="1" flipV="1">
          <a:off x="55346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42" name="AutoShape 5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95885</xdr:colOff>
      <xdr:row>6</xdr:row>
      <xdr:rowOff>0</xdr:rowOff>
    </xdr:from>
    <xdr:to>
      <xdr:col>4</xdr:col>
      <xdr:colOff>95885</xdr:colOff>
      <xdr:row>6</xdr:row>
      <xdr:rowOff>0</xdr:rowOff>
    </xdr:to>
    <xdr:cxnSp>
      <xdr:nvCxnSpPr>
        <xdr:cNvPr id="43" name="AutoShape 6"/>
        <xdr:cNvCxnSpPr/>
      </xdr:nvCxnSpPr>
      <xdr:spPr>
        <a:xfrm flipV="1">
          <a:off x="5544185" y="273177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4</xdr:col>
      <xdr:colOff>86360</xdr:colOff>
      <xdr:row>6</xdr:row>
      <xdr:rowOff>0</xdr:rowOff>
    </xdr:from>
    <xdr:to>
      <xdr:col>5</xdr:col>
      <xdr:colOff>0</xdr:colOff>
      <xdr:row>6</xdr:row>
      <xdr:rowOff>0</xdr:rowOff>
    </xdr:to>
    <xdr:cxnSp>
      <xdr:nvCxnSpPr>
        <xdr:cNvPr id="44" name="AutoShape 13"/>
        <xdr:cNvCxnSpPr/>
      </xdr:nvCxnSpPr>
      <xdr:spPr>
        <a:xfrm flipH="1" flipV="1">
          <a:off x="55346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45" name="AutoShape 14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46" name="AutoShape 15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86360</xdr:colOff>
      <xdr:row>6</xdr:row>
      <xdr:rowOff>0</xdr:rowOff>
    </xdr:from>
    <xdr:to>
      <xdr:col>5</xdr:col>
      <xdr:colOff>0</xdr:colOff>
      <xdr:row>6</xdr:row>
      <xdr:rowOff>0</xdr:rowOff>
    </xdr:to>
    <xdr:cxnSp>
      <xdr:nvCxnSpPr>
        <xdr:cNvPr id="47" name="AutoShape 16"/>
        <xdr:cNvCxnSpPr/>
      </xdr:nvCxnSpPr>
      <xdr:spPr>
        <a:xfrm flipH="1" flipV="1">
          <a:off x="5534660" y="2731770"/>
          <a:ext cx="224726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86360</xdr:colOff>
      <xdr:row>6</xdr:row>
      <xdr:rowOff>0</xdr:rowOff>
    </xdr:to>
    <xdr:cxnSp>
      <xdr:nvCxnSpPr>
        <xdr:cNvPr id="48" name="AutoShape 17"/>
        <xdr:cNvCxnSpPr/>
      </xdr:nvCxnSpPr>
      <xdr:spPr>
        <a:xfrm flipH="1" flipV="1">
          <a:off x="5448300" y="2731770"/>
          <a:ext cx="8636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95885</xdr:colOff>
      <xdr:row>6</xdr:row>
      <xdr:rowOff>0</xdr:rowOff>
    </xdr:from>
    <xdr:to>
      <xdr:col>4</xdr:col>
      <xdr:colOff>95885</xdr:colOff>
      <xdr:row>6</xdr:row>
      <xdr:rowOff>0</xdr:rowOff>
    </xdr:to>
    <xdr:cxnSp>
      <xdr:nvCxnSpPr>
        <xdr:cNvPr id="49" name="AutoShape 18"/>
        <xdr:cNvCxnSpPr/>
      </xdr:nvCxnSpPr>
      <xdr:spPr>
        <a:xfrm flipV="1">
          <a:off x="5544185" y="273177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85090</xdr:colOff>
      <xdr:row>5</xdr:row>
      <xdr:rowOff>181610</xdr:rowOff>
    </xdr:from>
    <xdr:to>
      <xdr:col>1</xdr:col>
      <xdr:colOff>0</xdr:colOff>
      <xdr:row>5</xdr:row>
      <xdr:rowOff>181610</xdr:rowOff>
    </xdr:to>
    <xdr:cxnSp>
      <xdr:nvCxnSpPr>
        <xdr:cNvPr id="2" name="AutoShape 7"/>
        <xdr:cNvCxnSpPr/>
      </xdr:nvCxnSpPr>
      <xdr:spPr>
        <a:xfrm flipH="1" flipV="1">
          <a:off x="85090" y="1705610"/>
          <a:ext cx="240093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5</xdr:row>
      <xdr:rowOff>181610</xdr:rowOff>
    </xdr:from>
    <xdr:to>
      <xdr:col>0</xdr:col>
      <xdr:colOff>85090</xdr:colOff>
      <xdr:row>5</xdr:row>
      <xdr:rowOff>181610</xdr:rowOff>
    </xdr:to>
    <xdr:cxnSp>
      <xdr:nvCxnSpPr>
        <xdr:cNvPr id="3" name="AutoShape 8"/>
        <xdr:cNvCxnSpPr/>
      </xdr:nvCxnSpPr>
      <xdr:spPr>
        <a:xfrm flipH="1" flipV="1">
          <a:off x="0" y="1705610"/>
          <a:ext cx="8509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5</xdr:row>
      <xdr:rowOff>181610</xdr:rowOff>
    </xdr:from>
    <xdr:to>
      <xdr:col>0</xdr:col>
      <xdr:colOff>85090</xdr:colOff>
      <xdr:row>5</xdr:row>
      <xdr:rowOff>181610</xdr:rowOff>
    </xdr:to>
    <xdr:cxnSp>
      <xdr:nvCxnSpPr>
        <xdr:cNvPr id="4" name="AutoShape 9"/>
        <xdr:cNvCxnSpPr/>
      </xdr:nvCxnSpPr>
      <xdr:spPr>
        <a:xfrm flipH="1" flipV="1">
          <a:off x="0" y="1705610"/>
          <a:ext cx="8509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85090</xdr:colOff>
      <xdr:row>5</xdr:row>
      <xdr:rowOff>181610</xdr:rowOff>
    </xdr:from>
    <xdr:to>
      <xdr:col>1</xdr:col>
      <xdr:colOff>0</xdr:colOff>
      <xdr:row>5</xdr:row>
      <xdr:rowOff>181610</xdr:rowOff>
    </xdr:to>
    <xdr:cxnSp>
      <xdr:nvCxnSpPr>
        <xdr:cNvPr id="5" name="AutoShape 10"/>
        <xdr:cNvCxnSpPr/>
      </xdr:nvCxnSpPr>
      <xdr:spPr>
        <a:xfrm flipH="1" flipV="1">
          <a:off x="85090" y="1705610"/>
          <a:ext cx="240093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5</xdr:row>
      <xdr:rowOff>181610</xdr:rowOff>
    </xdr:from>
    <xdr:to>
      <xdr:col>0</xdr:col>
      <xdr:colOff>85090</xdr:colOff>
      <xdr:row>5</xdr:row>
      <xdr:rowOff>181610</xdr:rowOff>
    </xdr:to>
    <xdr:cxnSp>
      <xdr:nvCxnSpPr>
        <xdr:cNvPr id="6" name="AutoShape 11"/>
        <xdr:cNvCxnSpPr/>
      </xdr:nvCxnSpPr>
      <xdr:spPr>
        <a:xfrm flipH="1" flipV="1">
          <a:off x="0" y="1705610"/>
          <a:ext cx="8509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94615</xdr:colOff>
      <xdr:row>5</xdr:row>
      <xdr:rowOff>181610</xdr:rowOff>
    </xdr:from>
    <xdr:to>
      <xdr:col>0</xdr:col>
      <xdr:colOff>94615</xdr:colOff>
      <xdr:row>5</xdr:row>
      <xdr:rowOff>181610</xdr:rowOff>
    </xdr:to>
    <xdr:cxnSp>
      <xdr:nvCxnSpPr>
        <xdr:cNvPr id="7" name="AutoShape 12"/>
        <xdr:cNvCxnSpPr/>
      </xdr:nvCxnSpPr>
      <xdr:spPr>
        <a:xfrm flipV="1">
          <a:off x="94615" y="170561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0</xdr:col>
      <xdr:colOff>85090</xdr:colOff>
      <xdr:row>5</xdr:row>
      <xdr:rowOff>181610</xdr:rowOff>
    </xdr:from>
    <xdr:to>
      <xdr:col>1</xdr:col>
      <xdr:colOff>0</xdr:colOff>
      <xdr:row>5</xdr:row>
      <xdr:rowOff>181610</xdr:rowOff>
    </xdr:to>
    <xdr:cxnSp>
      <xdr:nvCxnSpPr>
        <xdr:cNvPr id="8" name="AutoShape 19"/>
        <xdr:cNvCxnSpPr/>
      </xdr:nvCxnSpPr>
      <xdr:spPr>
        <a:xfrm flipH="1" flipV="1">
          <a:off x="85090" y="1705610"/>
          <a:ext cx="240093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5</xdr:row>
      <xdr:rowOff>181610</xdr:rowOff>
    </xdr:from>
    <xdr:to>
      <xdr:col>0</xdr:col>
      <xdr:colOff>85090</xdr:colOff>
      <xdr:row>5</xdr:row>
      <xdr:rowOff>181610</xdr:rowOff>
    </xdr:to>
    <xdr:cxnSp>
      <xdr:nvCxnSpPr>
        <xdr:cNvPr id="9" name="AutoShape 20"/>
        <xdr:cNvCxnSpPr/>
      </xdr:nvCxnSpPr>
      <xdr:spPr>
        <a:xfrm flipH="1" flipV="1">
          <a:off x="0" y="1705610"/>
          <a:ext cx="8509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5</xdr:row>
      <xdr:rowOff>181610</xdr:rowOff>
    </xdr:from>
    <xdr:to>
      <xdr:col>0</xdr:col>
      <xdr:colOff>85090</xdr:colOff>
      <xdr:row>5</xdr:row>
      <xdr:rowOff>181610</xdr:rowOff>
    </xdr:to>
    <xdr:cxnSp>
      <xdr:nvCxnSpPr>
        <xdr:cNvPr id="10" name="AutoShape 21"/>
        <xdr:cNvCxnSpPr/>
      </xdr:nvCxnSpPr>
      <xdr:spPr>
        <a:xfrm flipH="1" flipV="1">
          <a:off x="0" y="1705610"/>
          <a:ext cx="8509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85090</xdr:colOff>
      <xdr:row>5</xdr:row>
      <xdr:rowOff>181610</xdr:rowOff>
    </xdr:from>
    <xdr:to>
      <xdr:col>1</xdr:col>
      <xdr:colOff>0</xdr:colOff>
      <xdr:row>5</xdr:row>
      <xdr:rowOff>181610</xdr:rowOff>
    </xdr:to>
    <xdr:cxnSp>
      <xdr:nvCxnSpPr>
        <xdr:cNvPr id="11" name="AutoShape 22"/>
        <xdr:cNvCxnSpPr/>
      </xdr:nvCxnSpPr>
      <xdr:spPr>
        <a:xfrm flipH="1" flipV="1">
          <a:off x="85090" y="1705610"/>
          <a:ext cx="240093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0</xdr:colOff>
      <xdr:row>5</xdr:row>
      <xdr:rowOff>181610</xdr:rowOff>
    </xdr:from>
    <xdr:to>
      <xdr:col>0</xdr:col>
      <xdr:colOff>85090</xdr:colOff>
      <xdr:row>5</xdr:row>
      <xdr:rowOff>181610</xdr:rowOff>
    </xdr:to>
    <xdr:cxnSp>
      <xdr:nvCxnSpPr>
        <xdr:cNvPr id="12" name="AutoShape 23"/>
        <xdr:cNvCxnSpPr/>
      </xdr:nvCxnSpPr>
      <xdr:spPr>
        <a:xfrm flipH="1" flipV="1">
          <a:off x="0" y="1705610"/>
          <a:ext cx="8509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0</xdr:col>
      <xdr:colOff>94615</xdr:colOff>
      <xdr:row>5</xdr:row>
      <xdr:rowOff>181610</xdr:rowOff>
    </xdr:from>
    <xdr:to>
      <xdr:col>0</xdr:col>
      <xdr:colOff>94615</xdr:colOff>
      <xdr:row>5</xdr:row>
      <xdr:rowOff>181610</xdr:rowOff>
    </xdr:to>
    <xdr:cxnSp>
      <xdr:nvCxnSpPr>
        <xdr:cNvPr id="13" name="AutoShape 24"/>
        <xdr:cNvCxnSpPr/>
      </xdr:nvCxnSpPr>
      <xdr:spPr>
        <a:xfrm flipV="1">
          <a:off x="94615" y="170561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4</xdr:col>
      <xdr:colOff>85090</xdr:colOff>
      <xdr:row>5</xdr:row>
      <xdr:rowOff>181610</xdr:rowOff>
    </xdr:from>
    <xdr:to>
      <xdr:col>5</xdr:col>
      <xdr:colOff>0</xdr:colOff>
      <xdr:row>5</xdr:row>
      <xdr:rowOff>181610</xdr:rowOff>
    </xdr:to>
    <xdr:cxnSp>
      <xdr:nvCxnSpPr>
        <xdr:cNvPr id="14" name="AutoShape 7"/>
        <xdr:cNvCxnSpPr/>
      </xdr:nvCxnSpPr>
      <xdr:spPr>
        <a:xfrm flipH="1" flipV="1">
          <a:off x="5685790" y="1705610"/>
          <a:ext cx="240093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181610</xdr:rowOff>
    </xdr:from>
    <xdr:to>
      <xdr:col>4</xdr:col>
      <xdr:colOff>85090</xdr:colOff>
      <xdr:row>6</xdr:row>
      <xdr:rowOff>181610</xdr:rowOff>
    </xdr:to>
    <xdr:cxnSp>
      <xdr:nvCxnSpPr>
        <xdr:cNvPr id="15" name="AutoShape 8"/>
        <xdr:cNvCxnSpPr/>
      </xdr:nvCxnSpPr>
      <xdr:spPr>
        <a:xfrm flipH="1" flipV="1">
          <a:off x="5600700" y="2086610"/>
          <a:ext cx="8509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181610</xdr:rowOff>
    </xdr:from>
    <xdr:to>
      <xdr:col>4</xdr:col>
      <xdr:colOff>85090</xdr:colOff>
      <xdr:row>6</xdr:row>
      <xdr:rowOff>181610</xdr:rowOff>
    </xdr:to>
    <xdr:cxnSp>
      <xdr:nvCxnSpPr>
        <xdr:cNvPr id="16" name="AutoShape 9"/>
        <xdr:cNvCxnSpPr/>
      </xdr:nvCxnSpPr>
      <xdr:spPr>
        <a:xfrm flipH="1" flipV="1">
          <a:off x="5600700" y="2086610"/>
          <a:ext cx="8509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85090</xdr:colOff>
      <xdr:row>5</xdr:row>
      <xdr:rowOff>181610</xdr:rowOff>
    </xdr:from>
    <xdr:to>
      <xdr:col>5</xdr:col>
      <xdr:colOff>0</xdr:colOff>
      <xdr:row>5</xdr:row>
      <xdr:rowOff>181610</xdr:rowOff>
    </xdr:to>
    <xdr:cxnSp>
      <xdr:nvCxnSpPr>
        <xdr:cNvPr id="17" name="AutoShape 10"/>
        <xdr:cNvCxnSpPr/>
      </xdr:nvCxnSpPr>
      <xdr:spPr>
        <a:xfrm flipH="1" flipV="1">
          <a:off x="5685790" y="1705610"/>
          <a:ext cx="240093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181610</xdr:rowOff>
    </xdr:from>
    <xdr:to>
      <xdr:col>4</xdr:col>
      <xdr:colOff>85090</xdr:colOff>
      <xdr:row>6</xdr:row>
      <xdr:rowOff>181610</xdr:rowOff>
    </xdr:to>
    <xdr:cxnSp>
      <xdr:nvCxnSpPr>
        <xdr:cNvPr id="18" name="AutoShape 11"/>
        <xdr:cNvCxnSpPr/>
      </xdr:nvCxnSpPr>
      <xdr:spPr>
        <a:xfrm flipH="1" flipV="1">
          <a:off x="5600700" y="2086610"/>
          <a:ext cx="8509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94615</xdr:colOff>
      <xdr:row>6</xdr:row>
      <xdr:rowOff>181610</xdr:rowOff>
    </xdr:from>
    <xdr:to>
      <xdr:col>4</xdr:col>
      <xdr:colOff>94615</xdr:colOff>
      <xdr:row>6</xdr:row>
      <xdr:rowOff>181610</xdr:rowOff>
    </xdr:to>
    <xdr:cxnSp>
      <xdr:nvCxnSpPr>
        <xdr:cNvPr id="19" name="AutoShape 12"/>
        <xdr:cNvCxnSpPr/>
      </xdr:nvCxnSpPr>
      <xdr:spPr>
        <a:xfrm flipV="1">
          <a:off x="5695315" y="208661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  <xdr:twoCellAnchor>
    <xdr:from>
      <xdr:col>4</xdr:col>
      <xdr:colOff>85090</xdr:colOff>
      <xdr:row>5</xdr:row>
      <xdr:rowOff>181610</xdr:rowOff>
    </xdr:from>
    <xdr:to>
      <xdr:col>5</xdr:col>
      <xdr:colOff>0</xdr:colOff>
      <xdr:row>5</xdr:row>
      <xdr:rowOff>181610</xdr:rowOff>
    </xdr:to>
    <xdr:cxnSp>
      <xdr:nvCxnSpPr>
        <xdr:cNvPr id="20" name="AutoShape 19"/>
        <xdr:cNvCxnSpPr/>
      </xdr:nvCxnSpPr>
      <xdr:spPr>
        <a:xfrm flipH="1" flipV="1">
          <a:off x="5685790" y="1705610"/>
          <a:ext cx="240093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181610</xdr:rowOff>
    </xdr:from>
    <xdr:to>
      <xdr:col>4</xdr:col>
      <xdr:colOff>85090</xdr:colOff>
      <xdr:row>6</xdr:row>
      <xdr:rowOff>181610</xdr:rowOff>
    </xdr:to>
    <xdr:cxnSp>
      <xdr:nvCxnSpPr>
        <xdr:cNvPr id="21" name="AutoShape 20"/>
        <xdr:cNvCxnSpPr/>
      </xdr:nvCxnSpPr>
      <xdr:spPr>
        <a:xfrm flipH="1" flipV="1">
          <a:off x="5600700" y="2086610"/>
          <a:ext cx="8509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181610</xdr:rowOff>
    </xdr:from>
    <xdr:to>
      <xdr:col>4</xdr:col>
      <xdr:colOff>85090</xdr:colOff>
      <xdr:row>6</xdr:row>
      <xdr:rowOff>181610</xdr:rowOff>
    </xdr:to>
    <xdr:cxnSp>
      <xdr:nvCxnSpPr>
        <xdr:cNvPr id="22" name="AutoShape 21"/>
        <xdr:cNvCxnSpPr/>
      </xdr:nvCxnSpPr>
      <xdr:spPr>
        <a:xfrm flipH="1" flipV="1">
          <a:off x="5600700" y="2086610"/>
          <a:ext cx="8509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85090</xdr:colOff>
      <xdr:row>5</xdr:row>
      <xdr:rowOff>181610</xdr:rowOff>
    </xdr:from>
    <xdr:to>
      <xdr:col>5</xdr:col>
      <xdr:colOff>0</xdr:colOff>
      <xdr:row>5</xdr:row>
      <xdr:rowOff>181610</xdr:rowOff>
    </xdr:to>
    <xdr:cxnSp>
      <xdr:nvCxnSpPr>
        <xdr:cNvPr id="23" name="AutoShape 22"/>
        <xdr:cNvCxnSpPr/>
      </xdr:nvCxnSpPr>
      <xdr:spPr>
        <a:xfrm flipH="1" flipV="1">
          <a:off x="5685790" y="1705610"/>
          <a:ext cx="2400935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0</xdr:colOff>
      <xdr:row>6</xdr:row>
      <xdr:rowOff>181610</xdr:rowOff>
    </xdr:from>
    <xdr:to>
      <xdr:col>4</xdr:col>
      <xdr:colOff>85090</xdr:colOff>
      <xdr:row>6</xdr:row>
      <xdr:rowOff>181610</xdr:rowOff>
    </xdr:to>
    <xdr:cxnSp>
      <xdr:nvCxnSpPr>
        <xdr:cNvPr id="24" name="AutoShape 23"/>
        <xdr:cNvCxnSpPr/>
      </xdr:nvCxnSpPr>
      <xdr:spPr>
        <a:xfrm flipH="1" flipV="1">
          <a:off x="5600700" y="2086610"/>
          <a:ext cx="85090" cy="0"/>
        </a:xfrm>
        <a:prstGeom prst="straightConnector1">
          <a:avLst/>
        </a:prstGeom>
        <a:ln w="9525">
          <a:noFill/>
        </a:ln>
      </xdr:spPr>
    </xdr:cxnSp>
    <xdr:clientData/>
  </xdr:twoCellAnchor>
  <xdr:twoCellAnchor>
    <xdr:from>
      <xdr:col>4</xdr:col>
      <xdr:colOff>94615</xdr:colOff>
      <xdr:row>6</xdr:row>
      <xdr:rowOff>181610</xdr:rowOff>
    </xdr:from>
    <xdr:to>
      <xdr:col>4</xdr:col>
      <xdr:colOff>94615</xdr:colOff>
      <xdr:row>6</xdr:row>
      <xdr:rowOff>181610</xdr:rowOff>
    </xdr:to>
    <xdr:cxnSp>
      <xdr:nvCxnSpPr>
        <xdr:cNvPr id="25" name="AutoShape 24"/>
        <xdr:cNvCxnSpPr/>
      </xdr:nvCxnSpPr>
      <xdr:spPr>
        <a:xfrm flipV="1">
          <a:off x="5695315" y="2086610"/>
          <a:ext cx="0" cy="0"/>
        </a:xfrm>
        <a:prstGeom prst="straightConnector1">
          <a:avLst/>
        </a:prstGeom>
        <a:ln w="0" cap="flat" cmpd="sng">
          <a:solidFill>
            <a:srgbClr val="000000"/>
          </a:solidFill>
          <a:prstDash val="solid"/>
          <a:bevel/>
          <a:headEnd type="none" w="med" len="med"/>
          <a:tailEnd type="none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ftp&#25991;&#20214;\ftp&#25991;&#20214;\ftp&#25991;&#20214;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"/>
      <sheetName val="_x005"/>
      <sheetName val="_x005f_x005f_x005f_x0000__x005f"/>
      <sheetName val="_x005f_x0000__x005f"/>
      <sheetName val="_x005f_x005f_x005f_x005f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9"/>
  <sheetViews>
    <sheetView tabSelected="1" topLeftCell="A5" workbookViewId="0">
      <selection activeCell="C5" sqref="C5"/>
    </sheetView>
  </sheetViews>
  <sheetFormatPr defaultColWidth="9" defaultRowHeight="24" customHeight="1" outlineLevelCol="3"/>
  <cols>
    <col min="1" max="1" width="25.625" style="303" customWidth="1"/>
    <col min="2" max="3" width="15.625" style="303" customWidth="1"/>
    <col min="4" max="4" width="18.5" style="303" customWidth="1"/>
    <col min="5" max="16384" width="9" style="303"/>
  </cols>
  <sheetData>
    <row r="1" ht="30" customHeight="1" spans="1:4">
      <c r="A1" s="304" t="s">
        <v>0</v>
      </c>
      <c r="B1" s="305"/>
      <c r="C1" s="305"/>
      <c r="D1" s="305"/>
    </row>
    <row r="2" ht="49.5" customHeight="1" spans="1:4">
      <c r="A2" s="306" t="s">
        <v>1</v>
      </c>
      <c r="B2" s="306"/>
      <c r="C2" s="306"/>
      <c r="D2" s="306"/>
    </row>
    <row r="3" ht="30" customHeight="1" spans="1:4">
      <c r="A3" s="305"/>
      <c r="B3" s="307"/>
      <c r="C3" s="307"/>
      <c r="D3" s="308" t="s">
        <v>2</v>
      </c>
    </row>
    <row r="4" ht="69.95" customHeight="1" spans="1:4">
      <c r="A4" s="309" t="s">
        <v>3</v>
      </c>
      <c r="B4" s="309" t="s">
        <v>4</v>
      </c>
      <c r="C4" s="309" t="s">
        <v>5</v>
      </c>
      <c r="D4" s="309" t="s">
        <v>6</v>
      </c>
    </row>
    <row r="5" ht="69.95" customHeight="1" spans="1:4">
      <c r="A5" s="310" t="s">
        <v>7</v>
      </c>
      <c r="B5" s="311">
        <v>159452.5</v>
      </c>
      <c r="C5" s="312">
        <v>161000</v>
      </c>
      <c r="D5" s="313">
        <f>ROUND(B5/C5*100,1)</f>
        <v>99</v>
      </c>
    </row>
    <row r="6" ht="69.95" customHeight="1" spans="1:4">
      <c r="A6" s="310" t="s">
        <v>8</v>
      </c>
      <c r="B6" s="311">
        <v>111637</v>
      </c>
      <c r="C6" s="312">
        <v>113800</v>
      </c>
      <c r="D6" s="313">
        <f>ROUND(B6/C6*100,1)</f>
        <v>98.1</v>
      </c>
    </row>
    <row r="7" ht="69.95" customHeight="1" spans="1:4">
      <c r="A7" s="310" t="s">
        <v>9</v>
      </c>
      <c r="B7" s="314">
        <v>66709</v>
      </c>
      <c r="C7" s="315">
        <v>68800</v>
      </c>
      <c r="D7" s="313">
        <f>ROUND(B7/C7*100,1)</f>
        <v>97</v>
      </c>
    </row>
    <row r="8" ht="69.95" customHeight="1" spans="1:4">
      <c r="A8" s="310" t="s">
        <v>10</v>
      </c>
      <c r="B8" s="316">
        <v>44928</v>
      </c>
      <c r="C8" s="317">
        <v>45000</v>
      </c>
      <c r="D8" s="313">
        <f>ROUND(B8/C8*100,1)</f>
        <v>99.8</v>
      </c>
    </row>
    <row r="9" ht="69.95" customHeight="1" spans="1:4">
      <c r="A9" s="310" t="s">
        <v>11</v>
      </c>
      <c r="B9" s="311">
        <v>47815.5</v>
      </c>
      <c r="C9" s="312">
        <v>47200</v>
      </c>
      <c r="D9" s="313">
        <f>ROUND(B9/C9*100,1)</f>
        <v>101.3</v>
      </c>
    </row>
  </sheetData>
  <mergeCells count="1">
    <mergeCell ref="A2:D2"/>
  </mergeCells>
  <printOptions horizontalCentered="1"/>
  <pageMargins left="0.590277777777778" right="0.590277777777778" top="0.786805555555556" bottom="0.786805555555556" header="0.393055555555556" footer="0.590277777777778"/>
  <pageSetup paperSize="9" orientation="portrait" blackAndWhite="1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D87"/>
  <sheetViews>
    <sheetView workbookViewId="0">
      <selection activeCell="F1" sqref="F$1:G$1048576"/>
    </sheetView>
  </sheetViews>
  <sheetFormatPr defaultColWidth="9" defaultRowHeight="11.25" outlineLevelCol="3"/>
  <cols>
    <col min="1" max="1" width="44.625" style="66" customWidth="1"/>
    <col min="2" max="4" width="14.625" style="66" customWidth="1"/>
    <col min="5" max="16384" width="9" style="66"/>
  </cols>
  <sheetData>
    <row r="1" ht="20.1" customHeight="1" spans="1:4">
      <c r="A1" s="67" t="s">
        <v>461</v>
      </c>
      <c r="B1" s="67"/>
      <c r="C1" s="67"/>
      <c r="D1" s="67"/>
    </row>
    <row r="2" ht="20.1" customHeight="1" spans="1:4">
      <c r="A2" s="68" t="s">
        <v>462</v>
      </c>
      <c r="B2" s="68"/>
      <c r="C2" s="68"/>
      <c r="D2" s="68"/>
    </row>
    <row r="3" ht="20.1" customHeight="1" spans="1:4">
      <c r="A3" s="69"/>
      <c r="B3" s="67"/>
      <c r="C3" s="67"/>
      <c r="D3" s="70" t="s">
        <v>2</v>
      </c>
    </row>
    <row r="4" ht="39.95" customHeight="1" spans="1:4">
      <c r="A4" s="71" t="s">
        <v>444</v>
      </c>
      <c r="B4" s="58" t="s">
        <v>105</v>
      </c>
      <c r="C4" s="8" t="s">
        <v>106</v>
      </c>
      <c r="D4" s="8" t="s">
        <v>107</v>
      </c>
    </row>
    <row r="5" ht="20.1" customHeight="1" spans="1:4">
      <c r="A5" s="71" t="s">
        <v>445</v>
      </c>
      <c r="B5" s="72">
        <f>B6+B11+B22+B30+B37+B41+B44+B48+B53+B59+B63+B68+B71+B78+B81</f>
        <v>110397</v>
      </c>
      <c r="C5" s="72">
        <f>C6+C11+C22+C30+C37+C41+C44+C48+C53+C59+C63+C68+C71+C78+C81</f>
        <v>108477</v>
      </c>
      <c r="D5" s="72">
        <f>ROUND(B5/C5*100,2)</f>
        <v>101.77</v>
      </c>
    </row>
    <row r="6" s="65" customFormat="1" ht="20.1" customHeight="1" spans="1:4">
      <c r="A6" s="73" t="s">
        <v>446</v>
      </c>
      <c r="B6" s="74">
        <f>SUM(B7:B10)</f>
        <v>25468</v>
      </c>
      <c r="C6" s="74">
        <f>SUM(C7:C10)</f>
        <v>24513</v>
      </c>
      <c r="D6" s="72">
        <f t="shared" ref="D6:D39" si="0">ROUND(B6/C6*100,2)</f>
        <v>103.9</v>
      </c>
    </row>
    <row r="7" ht="20.1" customHeight="1" spans="1:4">
      <c r="A7" s="75" t="s">
        <v>463</v>
      </c>
      <c r="B7" s="76">
        <v>18464</v>
      </c>
      <c r="C7" s="76">
        <v>18218</v>
      </c>
      <c r="D7" s="77">
        <f t="shared" si="0"/>
        <v>101.35</v>
      </c>
    </row>
    <row r="8" ht="20.1" customHeight="1" spans="1:4">
      <c r="A8" s="75" t="s">
        <v>464</v>
      </c>
      <c r="B8" s="76">
        <v>4661</v>
      </c>
      <c r="C8" s="76">
        <v>4295</v>
      </c>
      <c r="D8" s="77">
        <f t="shared" si="0"/>
        <v>108.52</v>
      </c>
    </row>
    <row r="9" ht="20.1" customHeight="1" spans="1:4">
      <c r="A9" s="75" t="s">
        <v>465</v>
      </c>
      <c r="B9" s="76">
        <v>1513</v>
      </c>
      <c r="C9" s="76">
        <v>1384</v>
      </c>
      <c r="D9" s="77">
        <f t="shared" si="0"/>
        <v>109.32</v>
      </c>
    </row>
    <row r="10" ht="20.1" customHeight="1" spans="1:4">
      <c r="A10" s="75" t="s">
        <v>466</v>
      </c>
      <c r="B10" s="76">
        <v>830</v>
      </c>
      <c r="C10" s="76">
        <v>616</v>
      </c>
      <c r="D10" s="77">
        <f t="shared" si="0"/>
        <v>134.74</v>
      </c>
    </row>
    <row r="11" s="65" customFormat="1" ht="20.1" customHeight="1" spans="1:4">
      <c r="A11" s="73" t="s">
        <v>447</v>
      </c>
      <c r="B11" s="74">
        <f>SUM(B12:B21)</f>
        <v>2993</v>
      </c>
      <c r="C11" s="74">
        <f>SUM(C12:C21)</f>
        <v>2617</v>
      </c>
      <c r="D11" s="72">
        <f t="shared" si="0"/>
        <v>114.37</v>
      </c>
    </row>
    <row r="12" ht="20.1" customHeight="1" spans="1:4">
      <c r="A12" s="75" t="s">
        <v>467</v>
      </c>
      <c r="B12" s="78">
        <v>2373</v>
      </c>
      <c r="C12" s="76">
        <v>1954</v>
      </c>
      <c r="D12" s="77">
        <f t="shared" si="0"/>
        <v>121.44</v>
      </c>
    </row>
    <row r="13" ht="20.1" customHeight="1" spans="1:4">
      <c r="A13" s="75" t="s">
        <v>468</v>
      </c>
      <c r="B13" s="79"/>
      <c r="C13" s="76">
        <v>1</v>
      </c>
      <c r="D13" s="77">
        <f t="shared" si="0"/>
        <v>0</v>
      </c>
    </row>
    <row r="14" ht="20.1" customHeight="1" spans="1:4">
      <c r="A14" s="75" t="s">
        <v>469</v>
      </c>
      <c r="B14" s="79"/>
      <c r="C14" s="76">
        <v>1</v>
      </c>
      <c r="D14" s="77">
        <f t="shared" si="0"/>
        <v>0</v>
      </c>
    </row>
    <row r="15" ht="20.1" customHeight="1" spans="1:4">
      <c r="A15" s="75" t="s">
        <v>470</v>
      </c>
      <c r="B15" s="78"/>
      <c r="C15" s="76"/>
      <c r="D15" s="77"/>
    </row>
    <row r="16" ht="20.1" customHeight="1" spans="1:4">
      <c r="A16" s="75" t="s">
        <v>471</v>
      </c>
      <c r="B16" s="78">
        <v>7</v>
      </c>
      <c r="C16" s="76">
        <v>1</v>
      </c>
      <c r="D16" s="77">
        <f t="shared" si="0"/>
        <v>700</v>
      </c>
    </row>
    <row r="17" ht="20.1" customHeight="1" spans="1:4">
      <c r="A17" s="75" t="s">
        <v>472</v>
      </c>
      <c r="B17" s="78">
        <v>112</v>
      </c>
      <c r="C17" s="76">
        <v>99</v>
      </c>
      <c r="D17" s="77">
        <f t="shared" si="0"/>
        <v>113.13</v>
      </c>
    </row>
    <row r="18" ht="20.1" customHeight="1" spans="1:4">
      <c r="A18" s="75" t="s">
        <v>473</v>
      </c>
      <c r="B18" s="78">
        <v>3</v>
      </c>
      <c r="C18" s="76">
        <v>2</v>
      </c>
      <c r="D18" s="77">
        <f t="shared" si="0"/>
        <v>150</v>
      </c>
    </row>
    <row r="19" ht="20.1" customHeight="1" spans="1:4">
      <c r="A19" s="75" t="s">
        <v>474</v>
      </c>
      <c r="B19" s="78">
        <v>111</v>
      </c>
      <c r="C19" s="76">
        <v>100</v>
      </c>
      <c r="D19" s="77">
        <f t="shared" si="0"/>
        <v>111</v>
      </c>
    </row>
    <row r="20" ht="20.1" customHeight="1" spans="1:4">
      <c r="A20" s="75" t="s">
        <v>475</v>
      </c>
      <c r="B20" s="78">
        <v>60</v>
      </c>
      <c r="C20" s="76"/>
      <c r="D20" s="77"/>
    </row>
    <row r="21" ht="20.1" customHeight="1" spans="1:4">
      <c r="A21" s="75" t="s">
        <v>476</v>
      </c>
      <c r="B21" s="78">
        <v>327</v>
      </c>
      <c r="C21" s="76">
        <v>459</v>
      </c>
      <c r="D21" s="77">
        <f t="shared" si="0"/>
        <v>71.24</v>
      </c>
    </row>
    <row r="22" s="65" customFormat="1" ht="20.1" customHeight="1" spans="1:4">
      <c r="A22" s="73" t="s">
        <v>477</v>
      </c>
      <c r="B22" s="74">
        <f>SUM(B23:B29)</f>
        <v>45</v>
      </c>
      <c r="C22" s="74">
        <f>SUM(C23:C29)</f>
        <v>54</v>
      </c>
      <c r="D22" s="72">
        <f t="shared" si="0"/>
        <v>83.33</v>
      </c>
    </row>
    <row r="23" ht="20.1" customHeight="1" spans="1:4">
      <c r="A23" s="75" t="s">
        <v>478</v>
      </c>
      <c r="B23" s="76"/>
      <c r="C23" s="80"/>
      <c r="D23" s="72"/>
    </row>
    <row r="24" ht="20.1" customHeight="1" spans="1:4">
      <c r="A24" s="75" t="s">
        <v>479</v>
      </c>
      <c r="B24" s="76"/>
      <c r="C24" s="80"/>
      <c r="D24" s="72"/>
    </row>
    <row r="25" ht="20.1" customHeight="1" spans="1:4">
      <c r="A25" s="75" t="s">
        <v>480</v>
      </c>
      <c r="B25" s="76"/>
      <c r="C25" s="80"/>
      <c r="D25" s="72"/>
    </row>
    <row r="26" ht="20.1" customHeight="1" spans="1:4">
      <c r="A26" s="75" t="s">
        <v>481</v>
      </c>
      <c r="B26" s="76"/>
      <c r="C26" s="80"/>
      <c r="D26" s="72"/>
    </row>
    <row r="27" ht="20.1" customHeight="1" spans="1:4">
      <c r="A27" s="75" t="s">
        <v>482</v>
      </c>
      <c r="B27" s="76">
        <v>38</v>
      </c>
      <c r="C27" s="76">
        <v>54</v>
      </c>
      <c r="D27" s="77">
        <f t="shared" si="0"/>
        <v>70.37</v>
      </c>
    </row>
    <row r="28" ht="20.1" customHeight="1" spans="1:4">
      <c r="A28" s="75" t="s">
        <v>483</v>
      </c>
      <c r="B28" s="76"/>
      <c r="C28" s="80"/>
      <c r="D28" s="72"/>
    </row>
    <row r="29" ht="20.1" customHeight="1" spans="1:4">
      <c r="A29" s="75" t="s">
        <v>484</v>
      </c>
      <c r="B29" s="76">
        <v>7</v>
      </c>
      <c r="C29" s="80"/>
      <c r="D29" s="72"/>
    </row>
    <row r="30" s="65" customFormat="1" ht="20.1" customHeight="1" spans="1:4">
      <c r="A30" s="73" t="s">
        <v>485</v>
      </c>
      <c r="B30" s="81"/>
      <c r="C30" s="80"/>
      <c r="D30" s="72"/>
    </row>
    <row r="31" ht="20.1" customHeight="1" spans="1:4">
      <c r="A31" s="75" t="s">
        <v>478</v>
      </c>
      <c r="B31" s="76"/>
      <c r="C31" s="80"/>
      <c r="D31" s="72"/>
    </row>
    <row r="32" ht="20.1" customHeight="1" spans="1:4">
      <c r="A32" s="75" t="s">
        <v>479</v>
      </c>
      <c r="B32" s="76"/>
      <c r="C32" s="80"/>
      <c r="D32" s="72"/>
    </row>
    <row r="33" ht="20.1" customHeight="1" spans="1:4">
      <c r="A33" s="75" t="s">
        <v>480</v>
      </c>
      <c r="B33" s="76"/>
      <c r="C33" s="80"/>
      <c r="D33" s="72"/>
    </row>
    <row r="34" ht="20.1" customHeight="1" spans="1:4">
      <c r="A34" s="75" t="s">
        <v>482</v>
      </c>
      <c r="B34" s="76"/>
      <c r="C34" s="80"/>
      <c r="D34" s="72"/>
    </row>
    <row r="35" ht="20.1" customHeight="1" spans="1:4">
      <c r="A35" s="75" t="s">
        <v>483</v>
      </c>
      <c r="B35" s="76"/>
      <c r="C35" s="80"/>
      <c r="D35" s="72"/>
    </row>
    <row r="36" ht="20.1" customHeight="1" spans="1:4">
      <c r="A36" s="75" t="s">
        <v>484</v>
      </c>
      <c r="B36" s="76"/>
      <c r="C36" s="80"/>
      <c r="D36" s="72"/>
    </row>
    <row r="37" s="65" customFormat="1" ht="20.1" customHeight="1" spans="1:4">
      <c r="A37" s="73" t="s">
        <v>450</v>
      </c>
      <c r="B37" s="74">
        <f>SUM(B38:B40)</f>
        <v>76501</v>
      </c>
      <c r="C37" s="74">
        <f>SUM(C38:C40)</f>
        <v>75724</v>
      </c>
      <c r="D37" s="72">
        <f t="shared" si="0"/>
        <v>101.03</v>
      </c>
    </row>
    <row r="38" ht="20.1" customHeight="1" spans="1:4">
      <c r="A38" s="75" t="s">
        <v>486</v>
      </c>
      <c r="B38" s="76">
        <v>75582</v>
      </c>
      <c r="C38" s="76">
        <v>74721</v>
      </c>
      <c r="D38" s="77">
        <f t="shared" si="0"/>
        <v>101.15</v>
      </c>
    </row>
    <row r="39" ht="20.1" customHeight="1" spans="1:4">
      <c r="A39" s="75" t="s">
        <v>487</v>
      </c>
      <c r="B39" s="76">
        <v>919</v>
      </c>
      <c r="C39" s="76">
        <v>1003</v>
      </c>
      <c r="D39" s="77">
        <f t="shared" si="0"/>
        <v>91.63</v>
      </c>
    </row>
    <row r="40" ht="20.1" customHeight="1" spans="1:4">
      <c r="A40" s="75" t="s">
        <v>488</v>
      </c>
      <c r="B40" s="76"/>
      <c r="C40" s="76"/>
      <c r="D40" s="77"/>
    </row>
    <row r="41" s="65" customFormat="1" ht="20.1" customHeight="1" spans="1:4">
      <c r="A41" s="73" t="s">
        <v>451</v>
      </c>
      <c r="B41" s="74">
        <f>SUM(B42:B43)</f>
        <v>1</v>
      </c>
      <c r="C41" s="74">
        <f>SUM(C42:C43)</f>
        <v>6</v>
      </c>
      <c r="D41" s="72">
        <f>ROUND(B41/C41*100,2)</f>
        <v>16.67</v>
      </c>
    </row>
    <row r="42" ht="20.1" customHeight="1" spans="1:4">
      <c r="A42" s="75" t="s">
        <v>489</v>
      </c>
      <c r="B42" s="76">
        <v>1</v>
      </c>
      <c r="C42" s="80">
        <v>6</v>
      </c>
      <c r="D42" s="77">
        <f>ROUND(B42/C42*100,2)</f>
        <v>16.67</v>
      </c>
    </row>
    <row r="43" ht="20.1" customHeight="1" spans="1:4">
      <c r="A43" s="75" t="s">
        <v>490</v>
      </c>
      <c r="B43" s="76"/>
      <c r="C43" s="80"/>
      <c r="D43" s="72"/>
    </row>
    <row r="44" s="65" customFormat="1" ht="20.1" customHeight="1" spans="1:4">
      <c r="A44" s="73" t="s">
        <v>452</v>
      </c>
      <c r="B44" s="81"/>
      <c r="C44" s="74"/>
      <c r="D44" s="72"/>
    </row>
    <row r="45" ht="20.1" customHeight="1" spans="1:4">
      <c r="A45" s="75" t="s">
        <v>491</v>
      </c>
      <c r="B45" s="76"/>
      <c r="C45" s="80"/>
      <c r="D45" s="72"/>
    </row>
    <row r="46" ht="20.1" customHeight="1" spans="1:4">
      <c r="A46" s="75" t="s">
        <v>492</v>
      </c>
      <c r="B46" s="76"/>
      <c r="C46" s="80"/>
      <c r="D46" s="72"/>
    </row>
    <row r="47" ht="20.1" customHeight="1" spans="1:4">
      <c r="A47" s="75" t="s">
        <v>493</v>
      </c>
      <c r="B47" s="76"/>
      <c r="C47" s="80"/>
      <c r="D47" s="72"/>
    </row>
    <row r="48" s="65" customFormat="1" ht="20.1" customHeight="1" spans="1:4">
      <c r="A48" s="73" t="s">
        <v>453</v>
      </c>
      <c r="B48" s="81"/>
      <c r="C48" s="74"/>
      <c r="D48" s="72"/>
    </row>
    <row r="49" s="65" customFormat="1" ht="20.1" customHeight="1" spans="1:4">
      <c r="A49" s="75" t="s">
        <v>494</v>
      </c>
      <c r="B49" s="81"/>
      <c r="C49" s="74"/>
      <c r="D49" s="72"/>
    </row>
    <row r="50" s="65" customFormat="1" ht="20.1" customHeight="1" spans="1:4">
      <c r="A50" s="75" t="s">
        <v>495</v>
      </c>
      <c r="B50" s="81"/>
      <c r="C50" s="74"/>
      <c r="D50" s="72"/>
    </row>
    <row r="51" ht="20.1" customHeight="1" spans="1:4">
      <c r="A51" s="75" t="s">
        <v>496</v>
      </c>
      <c r="B51" s="76"/>
      <c r="C51" s="80"/>
      <c r="D51" s="72"/>
    </row>
    <row r="52" ht="20.1" customHeight="1" spans="1:4">
      <c r="A52" s="75" t="s">
        <v>497</v>
      </c>
      <c r="B52" s="76"/>
      <c r="C52" s="80"/>
      <c r="D52" s="72"/>
    </row>
    <row r="53" s="65" customFormat="1" ht="20.1" customHeight="1" spans="1:4">
      <c r="A53" s="73" t="s">
        <v>454</v>
      </c>
      <c r="B53" s="74">
        <f>SUM(B54:B58)</f>
        <v>5389</v>
      </c>
      <c r="C53" s="74">
        <f>SUM(C54:C58)</f>
        <v>5563</v>
      </c>
      <c r="D53" s="72">
        <f>ROUND(B53/C53*100,2)</f>
        <v>96.87</v>
      </c>
    </row>
    <row r="54" ht="20.1" customHeight="1" spans="1:4">
      <c r="A54" s="75" t="s">
        <v>498</v>
      </c>
      <c r="B54" s="76">
        <v>2942</v>
      </c>
      <c r="C54" s="76">
        <v>2930</v>
      </c>
      <c r="D54" s="77">
        <f>ROUND(B54/C54*100,2)</f>
        <v>100.41</v>
      </c>
    </row>
    <row r="55" ht="20.1" customHeight="1" spans="1:4">
      <c r="A55" s="75" t="s">
        <v>499</v>
      </c>
      <c r="B55" s="76"/>
      <c r="C55" s="76"/>
      <c r="D55" s="72"/>
    </row>
    <row r="56" ht="20.1" customHeight="1" spans="1:4">
      <c r="A56" s="75" t="s">
        <v>500</v>
      </c>
      <c r="B56" s="76"/>
      <c r="C56" s="76"/>
      <c r="D56" s="77"/>
    </row>
    <row r="57" ht="20.1" customHeight="1" spans="1:4">
      <c r="A57" s="75" t="s">
        <v>501</v>
      </c>
      <c r="B57" s="76">
        <v>1189</v>
      </c>
      <c r="C57" s="76">
        <v>2612</v>
      </c>
      <c r="D57" s="77">
        <f>ROUND(B57/C57*100,2)</f>
        <v>45.52</v>
      </c>
    </row>
    <row r="58" ht="20.1" customHeight="1" spans="1:4">
      <c r="A58" s="75" t="s">
        <v>502</v>
      </c>
      <c r="B58" s="76">
        <v>1258</v>
      </c>
      <c r="C58" s="76">
        <v>21</v>
      </c>
      <c r="D58" s="77">
        <f>ROUND(B58/C58*100,2)</f>
        <v>5990.48</v>
      </c>
    </row>
    <row r="59" s="65" customFormat="1" ht="20.1" customHeight="1" spans="1:4">
      <c r="A59" s="73" t="s">
        <v>455</v>
      </c>
      <c r="B59" s="81"/>
      <c r="C59" s="80"/>
      <c r="D59" s="72"/>
    </row>
    <row r="60" ht="20.1" customHeight="1" spans="1:4">
      <c r="A60" s="75" t="s">
        <v>503</v>
      </c>
      <c r="B60" s="76"/>
      <c r="C60" s="80"/>
      <c r="D60" s="72"/>
    </row>
    <row r="61" ht="20.1" customHeight="1" spans="1:4">
      <c r="A61" s="75" t="s">
        <v>504</v>
      </c>
      <c r="B61" s="76"/>
      <c r="C61" s="80"/>
      <c r="D61" s="72"/>
    </row>
    <row r="62" s="1" customFormat="1" ht="20.1" customHeight="1" spans="1:4">
      <c r="A62" s="75" t="s">
        <v>505</v>
      </c>
      <c r="B62" s="76"/>
      <c r="C62" s="80"/>
      <c r="D62" s="72"/>
    </row>
    <row r="63" s="65" customFormat="1" ht="20.1" customHeight="1" spans="1:4">
      <c r="A63" s="73" t="s">
        <v>456</v>
      </c>
      <c r="B63" s="81"/>
      <c r="C63" s="74"/>
      <c r="D63" s="72"/>
    </row>
    <row r="64" ht="20.1" customHeight="1" spans="1:4">
      <c r="A64" s="75" t="s">
        <v>506</v>
      </c>
      <c r="B64" s="76"/>
      <c r="C64" s="80"/>
      <c r="D64" s="72"/>
    </row>
    <row r="65" ht="20.1" customHeight="1" spans="1:4">
      <c r="A65" s="75" t="s">
        <v>507</v>
      </c>
      <c r="B65" s="76"/>
      <c r="C65" s="80"/>
      <c r="D65" s="72"/>
    </row>
    <row r="66" ht="20.1" customHeight="1" spans="1:4">
      <c r="A66" s="75" t="s">
        <v>508</v>
      </c>
      <c r="B66" s="76"/>
      <c r="C66" s="80"/>
      <c r="D66" s="72"/>
    </row>
    <row r="67" ht="20.1" customHeight="1" spans="1:4">
      <c r="A67" s="75" t="s">
        <v>509</v>
      </c>
      <c r="B67" s="76"/>
      <c r="C67" s="80"/>
      <c r="D67" s="72"/>
    </row>
    <row r="68" s="65" customFormat="1" ht="20.1" customHeight="1" spans="1:4">
      <c r="A68" s="73" t="s">
        <v>457</v>
      </c>
      <c r="B68" s="81"/>
      <c r="C68" s="80"/>
      <c r="D68" s="72"/>
    </row>
    <row r="69" ht="20.1" customHeight="1" spans="1:4">
      <c r="A69" s="75" t="s">
        <v>510</v>
      </c>
      <c r="B69" s="76"/>
      <c r="C69" s="80"/>
      <c r="D69" s="72"/>
    </row>
    <row r="70" ht="20.1" customHeight="1" spans="1:4">
      <c r="A70" s="75" t="s">
        <v>511</v>
      </c>
      <c r="B70" s="76"/>
      <c r="C70" s="80"/>
      <c r="D70" s="72"/>
    </row>
    <row r="71" s="65" customFormat="1" ht="20.1" customHeight="1" spans="1:4">
      <c r="A71" s="73" t="s">
        <v>458</v>
      </c>
      <c r="B71" s="81"/>
      <c r="C71" s="80"/>
      <c r="D71" s="72"/>
    </row>
    <row r="72" ht="20.1" customHeight="1" spans="1:4">
      <c r="A72" s="75" t="s">
        <v>512</v>
      </c>
      <c r="B72" s="76"/>
      <c r="C72" s="80"/>
      <c r="D72" s="72"/>
    </row>
    <row r="73" ht="20.1" customHeight="1" spans="1:4">
      <c r="A73" s="75" t="s">
        <v>513</v>
      </c>
      <c r="B73" s="76"/>
      <c r="C73" s="80"/>
      <c r="D73" s="72"/>
    </row>
    <row r="74" ht="20.1" customHeight="1" spans="1:4">
      <c r="A74" s="75" t="s">
        <v>72</v>
      </c>
      <c r="B74" s="76"/>
      <c r="C74" s="80"/>
      <c r="D74" s="72"/>
    </row>
    <row r="75" s="1" customFormat="1" ht="20.1" customHeight="1" spans="1:4">
      <c r="A75" s="75" t="s">
        <v>514</v>
      </c>
      <c r="B75" s="76"/>
      <c r="C75" s="80"/>
      <c r="D75" s="72"/>
    </row>
    <row r="76" s="1" customFormat="1" ht="20.1" customHeight="1" spans="1:4">
      <c r="A76" s="75" t="s">
        <v>515</v>
      </c>
      <c r="B76" s="76"/>
      <c r="C76" s="80"/>
      <c r="D76" s="72"/>
    </row>
    <row r="77" s="1" customFormat="1" ht="20.1" customHeight="1" spans="1:4">
      <c r="A77" s="75" t="s">
        <v>516</v>
      </c>
      <c r="B77" s="76"/>
      <c r="C77" s="80"/>
      <c r="D77" s="72"/>
    </row>
    <row r="78" s="65" customFormat="1" ht="20.1" customHeight="1" spans="1:4">
      <c r="A78" s="73" t="s">
        <v>459</v>
      </c>
      <c r="B78" s="81"/>
      <c r="C78" s="80"/>
      <c r="D78" s="72"/>
    </row>
    <row r="79" ht="20.1" customHeight="1" spans="1:4">
      <c r="A79" s="75" t="s">
        <v>517</v>
      </c>
      <c r="B79" s="76"/>
      <c r="C79" s="80"/>
      <c r="D79" s="72"/>
    </row>
    <row r="80" ht="20.1" customHeight="1" spans="1:4">
      <c r="A80" s="75" t="s">
        <v>518</v>
      </c>
      <c r="B80" s="76"/>
      <c r="C80" s="80"/>
      <c r="D80" s="72"/>
    </row>
    <row r="81" s="65" customFormat="1" ht="20.1" customHeight="1" spans="1:4">
      <c r="A81" s="73" t="s">
        <v>460</v>
      </c>
      <c r="B81" s="74"/>
      <c r="C81" s="74"/>
      <c r="D81" s="72"/>
    </row>
    <row r="82" s="65" customFormat="1" ht="20.1" customHeight="1" spans="1:4">
      <c r="A82" s="75" t="s">
        <v>519</v>
      </c>
      <c r="B82" s="81"/>
      <c r="C82" s="74"/>
      <c r="D82" s="72"/>
    </row>
    <row r="83" s="65" customFormat="1" ht="20.1" customHeight="1" spans="1:4">
      <c r="A83" s="75" t="s">
        <v>520</v>
      </c>
      <c r="B83" s="81"/>
      <c r="C83" s="74"/>
      <c r="D83" s="72"/>
    </row>
    <row r="84" ht="20.1" customHeight="1" spans="1:4">
      <c r="A84" s="75" t="s">
        <v>521</v>
      </c>
      <c r="B84" s="76"/>
      <c r="C84" s="80"/>
      <c r="D84" s="72"/>
    </row>
    <row r="85" ht="20.1" customHeight="1" spans="1:4">
      <c r="A85" s="75" t="s">
        <v>522</v>
      </c>
      <c r="B85" s="76"/>
      <c r="C85" s="80"/>
      <c r="D85" s="72"/>
    </row>
    <row r="86" ht="20.1" customHeight="1" spans="1:4">
      <c r="A86" s="75" t="s">
        <v>523</v>
      </c>
      <c r="B86" s="76"/>
      <c r="C86" s="80"/>
      <c r="D86" s="72"/>
    </row>
    <row r="87" ht="24" customHeight="1" spans="1:4">
      <c r="A87" s="82"/>
      <c r="B87" s="83"/>
      <c r="C87" s="83"/>
      <c r="D87" s="83"/>
    </row>
  </sheetData>
  <autoFilter ref="A4:D86">
    <extLst/>
  </autoFilter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2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42"/>
  <sheetViews>
    <sheetView workbookViewId="0">
      <selection activeCell="B34" sqref="B34"/>
    </sheetView>
  </sheetViews>
  <sheetFormatPr defaultColWidth="9" defaultRowHeight="14.25" outlineLevelCol="3"/>
  <cols>
    <col min="1" max="1" width="44.625" style="1" customWidth="1"/>
    <col min="2" max="4" width="14.625" style="1" customWidth="1"/>
    <col min="5" max="16384" width="9" style="1"/>
  </cols>
  <sheetData>
    <row r="1" s="43" customFormat="1" ht="20.1" customHeight="1" spans="1:4">
      <c r="A1" s="2" t="s">
        <v>524</v>
      </c>
      <c r="B1" s="2"/>
      <c r="C1" s="2"/>
      <c r="D1" s="2"/>
    </row>
    <row r="2" s="43" customFormat="1" ht="20.1" customHeight="1" spans="1:4">
      <c r="A2" s="3" t="s">
        <v>525</v>
      </c>
      <c r="B2" s="3"/>
      <c r="C2" s="3"/>
      <c r="D2" s="3"/>
    </row>
    <row r="3" s="43" customFormat="1" ht="20.1" customHeight="1" spans="1:4">
      <c r="A3" s="4"/>
      <c r="B3" s="5"/>
      <c r="C3" s="5"/>
      <c r="D3" s="6" t="s">
        <v>526</v>
      </c>
    </row>
    <row r="4" s="43" customFormat="1" ht="39.95" customHeight="1" spans="1:4">
      <c r="A4" s="15" t="s">
        <v>444</v>
      </c>
      <c r="B4" s="58" t="s">
        <v>105</v>
      </c>
      <c r="C4" s="8" t="s">
        <v>106</v>
      </c>
      <c r="D4" s="8" t="s">
        <v>107</v>
      </c>
    </row>
    <row r="5" s="43" customFormat="1" ht="20.1" customHeight="1" spans="1:4">
      <c r="A5" s="46" t="s">
        <v>527</v>
      </c>
      <c r="B5" s="59">
        <f>B6</f>
        <v>32870</v>
      </c>
      <c r="C5" s="59">
        <f>C6</f>
        <v>42150</v>
      </c>
      <c r="D5" s="60">
        <f>ROUND(B5/C5*100,2)</f>
        <v>77.98</v>
      </c>
    </row>
    <row r="6" s="43" customFormat="1" ht="20.1" customHeight="1" spans="1:4">
      <c r="A6" s="16" t="s">
        <v>528</v>
      </c>
      <c r="B6" s="61">
        <f>SUM(B11:B30)</f>
        <v>32870</v>
      </c>
      <c r="C6" s="61">
        <f>SUM(C11:C30)</f>
        <v>42150</v>
      </c>
      <c r="D6" s="62">
        <f>ROUND(B6/C6*100,2)</f>
        <v>77.98</v>
      </c>
    </row>
    <row r="7" s="43" customFormat="1" ht="20.1" customHeight="1" spans="1:4">
      <c r="A7" s="16" t="s">
        <v>529</v>
      </c>
      <c r="B7" s="61"/>
      <c r="C7" s="61"/>
      <c r="D7" s="62"/>
    </row>
    <row r="8" s="43" customFormat="1" ht="20.1" customHeight="1" spans="1:4">
      <c r="A8" s="16" t="s">
        <v>530</v>
      </c>
      <c r="B8" s="61"/>
      <c r="C8" s="61"/>
      <c r="D8" s="62"/>
    </row>
    <row r="9" s="43" customFormat="1" ht="20.1" customHeight="1" spans="1:4">
      <c r="A9" s="16" t="s">
        <v>531</v>
      </c>
      <c r="B9" s="61"/>
      <c r="C9" s="61"/>
      <c r="D9" s="62"/>
    </row>
    <row r="10" s="43" customFormat="1" ht="20.1" customHeight="1" spans="1:4">
      <c r="A10" s="16" t="s">
        <v>532</v>
      </c>
      <c r="B10" s="61"/>
      <c r="C10" s="61"/>
      <c r="D10" s="62"/>
    </row>
    <row r="11" s="43" customFormat="1" ht="20.1" customHeight="1" spans="1:4">
      <c r="A11" s="63" t="s">
        <v>533</v>
      </c>
      <c r="B11" s="13"/>
      <c r="C11" s="13"/>
      <c r="D11" s="62"/>
    </row>
    <row r="12" s="43" customFormat="1" ht="20.1" customHeight="1" spans="1:4">
      <c r="A12" s="63" t="s">
        <v>534</v>
      </c>
      <c r="B12" s="13"/>
      <c r="C12" s="13"/>
      <c r="D12" s="62"/>
    </row>
    <row r="13" s="43" customFormat="1" ht="20.1" customHeight="1" spans="1:4">
      <c r="A13" s="63" t="s">
        <v>535</v>
      </c>
      <c r="B13" s="13"/>
      <c r="C13" s="13"/>
      <c r="D13" s="62"/>
    </row>
    <row r="14" s="43" customFormat="1" ht="20.1" customHeight="1" spans="1:4">
      <c r="A14" s="63" t="s">
        <v>536</v>
      </c>
      <c r="B14" s="13"/>
      <c r="C14" s="13"/>
      <c r="D14" s="62"/>
    </row>
    <row r="15" s="43" customFormat="1" ht="20.1" customHeight="1" spans="1:4">
      <c r="A15" s="63" t="s">
        <v>537</v>
      </c>
      <c r="B15" s="13">
        <v>31000</v>
      </c>
      <c r="C15" s="13">
        <v>40000</v>
      </c>
      <c r="D15" s="62">
        <f>ROUND(B15/C15*100,2)</f>
        <v>77.5</v>
      </c>
    </row>
    <row r="16" s="43" customFormat="1" ht="20.1" customHeight="1" spans="1:4">
      <c r="A16" s="63" t="s">
        <v>538</v>
      </c>
      <c r="B16" s="13"/>
      <c r="C16" s="13"/>
      <c r="D16" s="62"/>
    </row>
    <row r="17" s="43" customFormat="1" ht="20.1" customHeight="1" spans="1:4">
      <c r="A17" s="63" t="s">
        <v>539</v>
      </c>
      <c r="B17" s="13"/>
      <c r="C17" s="13"/>
      <c r="D17" s="62"/>
    </row>
    <row r="18" s="43" customFormat="1" ht="20.1" customHeight="1" spans="1:4">
      <c r="A18" s="63" t="s">
        <v>540</v>
      </c>
      <c r="B18" s="13"/>
      <c r="C18" s="13"/>
      <c r="D18" s="62"/>
    </row>
    <row r="19" s="43" customFormat="1" ht="20.1" customHeight="1" spans="1:4">
      <c r="A19" s="63" t="s">
        <v>541</v>
      </c>
      <c r="B19" s="13"/>
      <c r="C19" s="13"/>
      <c r="D19" s="62"/>
    </row>
    <row r="20" s="43" customFormat="1" ht="20.1" customHeight="1" spans="1:4">
      <c r="A20" s="63" t="s">
        <v>542</v>
      </c>
      <c r="B20" s="13"/>
      <c r="C20" s="13"/>
      <c r="D20" s="62"/>
    </row>
    <row r="21" s="43" customFormat="1" ht="20.1" customHeight="1" spans="1:4">
      <c r="A21" s="63" t="s">
        <v>543</v>
      </c>
      <c r="B21" s="13">
        <v>350</v>
      </c>
      <c r="C21" s="13">
        <v>350</v>
      </c>
      <c r="D21" s="62">
        <f>ROUND(B21/C21*100,2)</f>
        <v>100</v>
      </c>
    </row>
    <row r="22" s="43" customFormat="1" ht="20.1" customHeight="1" spans="1:4">
      <c r="A22" s="63" t="s">
        <v>544</v>
      </c>
      <c r="B22" s="13">
        <v>400</v>
      </c>
      <c r="C22" s="13">
        <v>400</v>
      </c>
      <c r="D22" s="62">
        <f>ROUND(B22/C22*100,2)</f>
        <v>100</v>
      </c>
    </row>
    <row r="23" s="43" customFormat="1" ht="20.1" customHeight="1" spans="1:4">
      <c r="A23" s="63" t="s">
        <v>545</v>
      </c>
      <c r="B23" s="13"/>
      <c r="C23" s="13"/>
      <c r="D23" s="62"/>
    </row>
    <row r="24" s="43" customFormat="1" ht="20.1" customHeight="1" spans="1:4">
      <c r="A24" s="63" t="s">
        <v>546</v>
      </c>
      <c r="B24" s="13"/>
      <c r="C24" s="13"/>
      <c r="D24" s="62"/>
    </row>
    <row r="25" s="43" customFormat="1" ht="20.1" customHeight="1" spans="1:4">
      <c r="A25" s="63" t="s">
        <v>547</v>
      </c>
      <c r="B25" s="13"/>
      <c r="C25" s="13"/>
      <c r="D25" s="62"/>
    </row>
    <row r="26" s="43" customFormat="1" ht="20.1" customHeight="1" spans="1:4">
      <c r="A26" s="63" t="s">
        <v>548</v>
      </c>
      <c r="B26" s="13"/>
      <c r="C26" s="13"/>
      <c r="D26" s="62"/>
    </row>
    <row r="27" s="43" customFormat="1" ht="20.1" customHeight="1" spans="1:4">
      <c r="A27" s="63" t="s">
        <v>549</v>
      </c>
      <c r="B27" s="13"/>
      <c r="C27" s="13"/>
      <c r="D27" s="62"/>
    </row>
    <row r="28" s="43" customFormat="1" ht="20.1" customHeight="1" spans="1:4">
      <c r="A28" s="63" t="s">
        <v>550</v>
      </c>
      <c r="B28" s="13"/>
      <c r="C28" s="13"/>
      <c r="D28" s="62"/>
    </row>
    <row r="29" s="43" customFormat="1" ht="20.1" customHeight="1" spans="1:4">
      <c r="A29" s="63" t="s">
        <v>551</v>
      </c>
      <c r="B29" s="13"/>
      <c r="C29" s="13"/>
      <c r="D29" s="62"/>
    </row>
    <row r="30" s="43" customFormat="1" ht="20.1" customHeight="1" spans="1:4">
      <c r="A30" s="63" t="s">
        <v>552</v>
      </c>
      <c r="B30" s="13">
        <v>1120</v>
      </c>
      <c r="C30" s="13">
        <v>1400</v>
      </c>
      <c r="D30" s="62">
        <f>ROUND(B30/C30*100,2)</f>
        <v>80</v>
      </c>
    </row>
    <row r="31" s="43" customFormat="1" ht="20.1" customHeight="1" spans="1:4">
      <c r="A31" s="63" t="s">
        <v>553</v>
      </c>
      <c r="B31" s="13"/>
      <c r="C31" s="48"/>
      <c r="D31" s="62"/>
    </row>
    <row r="32" s="43" customFormat="1" ht="20.1" customHeight="1" spans="1:4">
      <c r="A32" s="63" t="s">
        <v>554</v>
      </c>
      <c r="B32" s="13"/>
      <c r="C32" s="48"/>
      <c r="D32" s="62"/>
    </row>
    <row r="33" s="43" customFormat="1" ht="20.1" customHeight="1" spans="1:4">
      <c r="A33" s="63" t="s">
        <v>555</v>
      </c>
      <c r="B33" s="13"/>
      <c r="C33" s="48"/>
      <c r="D33" s="62"/>
    </row>
    <row r="34" s="43" customFormat="1" ht="20.1" customHeight="1" spans="1:4">
      <c r="A34" s="15" t="s">
        <v>134</v>
      </c>
      <c r="B34" s="50">
        <f>B5</f>
        <v>32870</v>
      </c>
      <c r="C34" s="50">
        <f>C5</f>
        <v>42150</v>
      </c>
      <c r="D34" s="60">
        <f>ROUND(B34/C34*100,2)</f>
        <v>77.98</v>
      </c>
    </row>
    <row r="35" s="43" customFormat="1" ht="20.1" customHeight="1" spans="1:4">
      <c r="A35" s="10" t="s">
        <v>556</v>
      </c>
      <c r="B35" s="13"/>
      <c r="C35" s="48"/>
      <c r="D35" s="62"/>
    </row>
    <row r="36" s="43" customFormat="1" ht="20.1" customHeight="1" spans="1:4">
      <c r="A36" s="10" t="s">
        <v>557</v>
      </c>
      <c r="B36" s="11">
        <f>B40+B39</f>
        <v>25507</v>
      </c>
      <c r="C36" s="11">
        <f>C40</f>
        <v>9176</v>
      </c>
      <c r="D36" s="60">
        <f>ROUND(B36/C36*100,2)</f>
        <v>277.98</v>
      </c>
    </row>
    <row r="37" s="43" customFormat="1" ht="20.1" customHeight="1" spans="1:4">
      <c r="A37" s="16" t="s">
        <v>558</v>
      </c>
      <c r="B37" s="13"/>
      <c r="C37" s="48"/>
      <c r="D37" s="62"/>
    </row>
    <row r="38" s="43" customFormat="1" ht="20.1" customHeight="1" spans="1:4">
      <c r="A38" s="16" t="s">
        <v>559</v>
      </c>
      <c r="B38" s="13"/>
      <c r="C38" s="48"/>
      <c r="D38" s="62"/>
    </row>
    <row r="39" s="43" customFormat="1" ht="20.1" customHeight="1" spans="1:4">
      <c r="A39" s="16" t="s">
        <v>560</v>
      </c>
      <c r="B39" s="64">
        <f>12536+3560+259</f>
        <v>16355</v>
      </c>
      <c r="C39" s="48"/>
      <c r="D39" s="62"/>
    </row>
    <row r="40" s="43" customFormat="1" ht="20.1" customHeight="1" spans="1:4">
      <c r="A40" s="14" t="s">
        <v>561</v>
      </c>
      <c r="B40" s="13">
        <v>9152</v>
      </c>
      <c r="C40" s="13">
        <v>9176</v>
      </c>
      <c r="D40" s="62">
        <f>ROUND(B40/C40*100,2)</f>
        <v>99.74</v>
      </c>
    </row>
    <row r="41" s="43" customFormat="1" ht="20.1" customHeight="1" spans="1:4">
      <c r="A41" s="14" t="s">
        <v>562</v>
      </c>
      <c r="B41" s="13"/>
      <c r="C41" s="48"/>
      <c r="D41" s="62"/>
    </row>
    <row r="42" s="43" customFormat="1" ht="20.1" customHeight="1" spans="1:4">
      <c r="A42" s="15" t="s">
        <v>147</v>
      </c>
      <c r="B42" s="50">
        <f>B36+B34</f>
        <v>58377</v>
      </c>
      <c r="C42" s="50">
        <f>C36+C34</f>
        <v>51326</v>
      </c>
      <c r="D42" s="60">
        <f>ROUND(B42/C42*100,2)</f>
        <v>113.74</v>
      </c>
    </row>
  </sheetData>
  <autoFilter ref="A4:D42">
    <extLst/>
  </autoFilter>
  <mergeCells count="1">
    <mergeCell ref="A2:D2"/>
  </mergeCells>
  <pageMargins left="0.707638888888889" right="0.707638888888889" top="0.747916666666667" bottom="0.747916666666667" header="0.313888888888889" footer="0.313888888888889"/>
  <pageSetup paperSize="9" scale="75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45"/>
  <sheetViews>
    <sheetView workbookViewId="0">
      <selection activeCell="B37" sqref="B37"/>
    </sheetView>
  </sheetViews>
  <sheetFormatPr defaultColWidth="9" defaultRowHeight="14.25" outlineLevelCol="3"/>
  <cols>
    <col min="1" max="1" width="61.75" style="1" customWidth="1"/>
    <col min="2" max="4" width="14.625" style="1" customWidth="1"/>
    <col min="5" max="16384" width="9" style="1"/>
  </cols>
  <sheetData>
    <row r="1" ht="20.1" customHeight="1" spans="1:4">
      <c r="A1" s="2" t="s">
        <v>563</v>
      </c>
      <c r="B1" s="43"/>
      <c r="C1" s="43"/>
      <c r="D1" s="43"/>
    </row>
    <row r="2" ht="20.1" customHeight="1" spans="1:4">
      <c r="A2" s="3" t="s">
        <v>564</v>
      </c>
      <c r="B2" s="3"/>
      <c r="C2" s="3"/>
      <c r="D2" s="3"/>
    </row>
    <row r="3" ht="20.1" customHeight="1" spans="1:4">
      <c r="A3" s="44"/>
      <c r="B3" s="45"/>
      <c r="C3" s="45"/>
      <c r="D3" s="6" t="s">
        <v>526</v>
      </c>
    </row>
    <row r="4" ht="39.95" customHeight="1" spans="1:4">
      <c r="A4" s="15" t="s">
        <v>444</v>
      </c>
      <c r="B4" s="15" t="s">
        <v>105</v>
      </c>
      <c r="C4" s="8" t="s">
        <v>106</v>
      </c>
      <c r="D4" s="8" t="s">
        <v>107</v>
      </c>
    </row>
    <row r="5" ht="20.1" customHeight="1" spans="1:4">
      <c r="A5" s="46" t="s">
        <v>565</v>
      </c>
      <c r="B5" s="47"/>
      <c r="C5" s="8"/>
      <c r="D5" s="8"/>
    </row>
    <row r="6" ht="20.1" customHeight="1" spans="1:4">
      <c r="A6" s="10" t="s">
        <v>566</v>
      </c>
      <c r="B6" s="48"/>
      <c r="C6" s="48"/>
      <c r="D6" s="48"/>
    </row>
    <row r="7" ht="20.1" customHeight="1" spans="1:4">
      <c r="A7" s="10" t="s">
        <v>567</v>
      </c>
      <c r="B7" s="48"/>
      <c r="C7" s="48"/>
      <c r="D7" s="48"/>
    </row>
    <row r="8" ht="20.1" customHeight="1" spans="1:4">
      <c r="A8" s="10" t="s">
        <v>568</v>
      </c>
      <c r="B8" s="48"/>
      <c r="C8" s="48"/>
      <c r="D8" s="48"/>
    </row>
    <row r="9" ht="20.1" customHeight="1" spans="1:4">
      <c r="A9" s="10" t="s">
        <v>569</v>
      </c>
      <c r="B9" s="49">
        <f>SUM(B10:B21)</f>
        <v>30384</v>
      </c>
      <c r="C9" s="49">
        <f>SUM(C10:C21)</f>
        <v>31945</v>
      </c>
      <c r="D9" s="50">
        <f t="shared" ref="D9:D21" si="0">ROUND(B9/C9*100,2)</f>
        <v>95.11</v>
      </c>
    </row>
    <row r="10" ht="20.1" customHeight="1" spans="1:4">
      <c r="A10" s="14" t="s">
        <v>570</v>
      </c>
      <c r="B10" s="13">
        <v>3000</v>
      </c>
      <c r="C10" s="13">
        <v>3000</v>
      </c>
      <c r="D10" s="48">
        <f t="shared" si="0"/>
        <v>100</v>
      </c>
    </row>
    <row r="11" ht="20.1" customHeight="1" spans="1:4">
      <c r="A11" s="14" t="s">
        <v>571</v>
      </c>
      <c r="B11" s="13">
        <v>7802</v>
      </c>
      <c r="C11" s="13">
        <v>2417</v>
      </c>
      <c r="D11" s="48">
        <f t="shared" si="0"/>
        <v>322.8</v>
      </c>
    </row>
    <row r="12" ht="20.1" customHeight="1" spans="1:4">
      <c r="A12" s="14" t="s">
        <v>572</v>
      </c>
      <c r="B12" s="13">
        <v>3067</v>
      </c>
      <c r="C12" s="13">
        <v>6700</v>
      </c>
      <c r="D12" s="48">
        <f t="shared" si="0"/>
        <v>45.78</v>
      </c>
    </row>
    <row r="13" ht="20.1" customHeight="1" spans="1:4">
      <c r="A13" s="14" t="s">
        <v>573</v>
      </c>
      <c r="B13" s="13">
        <v>9603</v>
      </c>
      <c r="C13" s="13">
        <v>15702</v>
      </c>
      <c r="D13" s="48">
        <f t="shared" si="0"/>
        <v>61.16</v>
      </c>
    </row>
    <row r="14" ht="20.1" customHeight="1" spans="1:4">
      <c r="A14" s="14" t="s">
        <v>574</v>
      </c>
      <c r="B14" s="13">
        <v>359</v>
      </c>
      <c r="C14" s="13">
        <v>330</v>
      </c>
      <c r="D14" s="48">
        <f t="shared" si="0"/>
        <v>108.79</v>
      </c>
    </row>
    <row r="15" ht="20.1" customHeight="1" spans="1:4">
      <c r="A15" s="14" t="s">
        <v>575</v>
      </c>
      <c r="B15" s="13">
        <v>191</v>
      </c>
      <c r="C15" s="13">
        <v>150</v>
      </c>
      <c r="D15" s="48">
        <f t="shared" si="0"/>
        <v>127.33</v>
      </c>
    </row>
    <row r="16" ht="20.1" customHeight="1" spans="1:4">
      <c r="A16" s="14" t="s">
        <v>576</v>
      </c>
      <c r="B16" s="13">
        <v>101</v>
      </c>
      <c r="C16" s="13">
        <v>100</v>
      </c>
      <c r="D16" s="48">
        <f t="shared" si="0"/>
        <v>101</v>
      </c>
    </row>
    <row r="17" ht="20.1" customHeight="1" spans="1:4">
      <c r="A17" s="14" t="s">
        <v>577</v>
      </c>
      <c r="B17" s="13">
        <v>3124</v>
      </c>
      <c r="C17" s="13">
        <v>1246</v>
      </c>
      <c r="D17" s="48">
        <f t="shared" si="0"/>
        <v>250.72</v>
      </c>
    </row>
    <row r="18" ht="20.1" customHeight="1" spans="1:4">
      <c r="A18" s="51" t="s">
        <v>578</v>
      </c>
      <c r="B18" s="13">
        <v>1617</v>
      </c>
      <c r="C18" s="13">
        <v>500</v>
      </c>
      <c r="D18" s="48">
        <f t="shared" si="0"/>
        <v>323.4</v>
      </c>
    </row>
    <row r="19" ht="20.1" customHeight="1" spans="1:4">
      <c r="A19" s="51" t="s">
        <v>579</v>
      </c>
      <c r="B19" s="13">
        <v>400</v>
      </c>
      <c r="C19" s="13">
        <v>400</v>
      </c>
      <c r="D19" s="48">
        <f t="shared" si="0"/>
        <v>100</v>
      </c>
    </row>
    <row r="20" ht="20.1" customHeight="1" spans="1:4">
      <c r="A20" s="51" t="s">
        <v>580</v>
      </c>
      <c r="B20" s="13">
        <v>1075</v>
      </c>
      <c r="C20" s="13">
        <v>1355</v>
      </c>
      <c r="D20" s="48">
        <f t="shared" si="0"/>
        <v>79.34</v>
      </c>
    </row>
    <row r="21" ht="20.1" customHeight="1" spans="1:4">
      <c r="A21" s="51" t="s">
        <v>581</v>
      </c>
      <c r="B21" s="13">
        <v>45</v>
      </c>
      <c r="C21" s="13">
        <v>45</v>
      </c>
      <c r="D21" s="48">
        <f t="shared" si="0"/>
        <v>100</v>
      </c>
    </row>
    <row r="22" ht="20.1" customHeight="1" spans="1:4">
      <c r="A22" s="10" t="s">
        <v>582</v>
      </c>
      <c r="B22" s="13"/>
      <c r="C22" s="52"/>
      <c r="D22" s="48"/>
    </row>
    <row r="23" ht="20.1" customHeight="1" spans="1:4">
      <c r="A23" s="10" t="s">
        <v>583</v>
      </c>
      <c r="B23" s="13"/>
      <c r="C23" s="52"/>
      <c r="D23" s="48"/>
    </row>
    <row r="24" ht="20.1" customHeight="1" spans="1:4">
      <c r="A24" s="10" t="s">
        <v>584</v>
      </c>
      <c r="B24" s="13"/>
      <c r="C24" s="52"/>
      <c r="D24" s="48"/>
    </row>
    <row r="25" ht="20.1" customHeight="1" spans="1:4">
      <c r="A25" s="10" t="s">
        <v>585</v>
      </c>
      <c r="B25" s="52"/>
      <c r="C25" s="52"/>
      <c r="D25" s="48"/>
    </row>
    <row r="26" ht="20.1" customHeight="1" spans="1:4">
      <c r="A26" s="10" t="s">
        <v>586</v>
      </c>
      <c r="B26" s="49">
        <f>SUM(B27:B28)</f>
        <v>12861</v>
      </c>
      <c r="C26" s="49">
        <f>SUM(C28:C28)</f>
        <v>35</v>
      </c>
      <c r="D26" s="50">
        <f t="shared" ref="D26:D35" si="1">ROUND(B26/C26*100,2)</f>
        <v>36745.71</v>
      </c>
    </row>
    <row r="27" ht="20.1" customHeight="1" spans="1:4">
      <c r="A27" s="14" t="s">
        <v>587</v>
      </c>
      <c r="B27" s="53">
        <v>12795</v>
      </c>
      <c r="C27" s="53"/>
      <c r="D27" s="48"/>
    </row>
    <row r="28" ht="20.1" customHeight="1" spans="1:4">
      <c r="A28" s="14" t="s">
        <v>588</v>
      </c>
      <c r="B28" s="13">
        <v>66</v>
      </c>
      <c r="C28" s="13">
        <v>35</v>
      </c>
      <c r="D28" s="48">
        <f t="shared" si="1"/>
        <v>188.57</v>
      </c>
    </row>
    <row r="29" ht="20.1" customHeight="1" spans="1:4">
      <c r="A29" s="10" t="s">
        <v>589</v>
      </c>
      <c r="B29" s="49">
        <f>SUM(B30:B33)</f>
        <v>12601</v>
      </c>
      <c r="C29" s="49">
        <f>SUM(C30:C33)</f>
        <v>11938</v>
      </c>
      <c r="D29" s="50">
        <f t="shared" si="1"/>
        <v>105.55</v>
      </c>
    </row>
    <row r="30" ht="20.1" customHeight="1" spans="1:4">
      <c r="A30" s="51" t="s">
        <v>590</v>
      </c>
      <c r="B30" s="13">
        <v>2672</v>
      </c>
      <c r="C30" s="13">
        <v>2762</v>
      </c>
      <c r="D30" s="48">
        <f t="shared" si="1"/>
        <v>96.74</v>
      </c>
    </row>
    <row r="31" ht="20.1" customHeight="1" spans="1:4">
      <c r="A31" s="51" t="s">
        <v>591</v>
      </c>
      <c r="B31" s="13">
        <v>740</v>
      </c>
      <c r="C31" s="13">
        <v>966</v>
      </c>
      <c r="D31" s="48">
        <f t="shared" si="1"/>
        <v>76.6</v>
      </c>
    </row>
    <row r="32" ht="20.1" customHeight="1" spans="1:4">
      <c r="A32" s="51" t="s">
        <v>592</v>
      </c>
      <c r="B32" s="13">
        <v>97</v>
      </c>
      <c r="C32" s="13">
        <v>234</v>
      </c>
      <c r="D32" s="48">
        <f t="shared" si="1"/>
        <v>41.45</v>
      </c>
    </row>
    <row r="33" ht="20.1" customHeight="1" spans="1:4">
      <c r="A33" s="51" t="s">
        <v>593</v>
      </c>
      <c r="B33" s="13">
        <v>9092</v>
      </c>
      <c r="C33" s="13">
        <v>7976</v>
      </c>
      <c r="D33" s="48">
        <f t="shared" si="1"/>
        <v>113.99</v>
      </c>
    </row>
    <row r="34" ht="20.1" customHeight="1" spans="1:4">
      <c r="A34" s="10" t="s">
        <v>594</v>
      </c>
      <c r="B34" s="49">
        <f>SUM(B35:B35)</f>
        <v>80</v>
      </c>
      <c r="C34" s="49">
        <f>SUM(C35:C35)</f>
        <v>80</v>
      </c>
      <c r="D34" s="50">
        <f t="shared" si="1"/>
        <v>100</v>
      </c>
    </row>
    <row r="35" ht="20.1" customHeight="1" spans="1:4">
      <c r="A35" s="54" t="s">
        <v>595</v>
      </c>
      <c r="B35" s="13">
        <v>80</v>
      </c>
      <c r="C35" s="13">
        <v>80</v>
      </c>
      <c r="D35" s="48">
        <f t="shared" si="1"/>
        <v>100</v>
      </c>
    </row>
    <row r="36" ht="20.1" customHeight="1" spans="1:4">
      <c r="A36" s="55" t="s">
        <v>596</v>
      </c>
      <c r="B36" s="52"/>
      <c r="C36" s="52"/>
      <c r="D36" s="48"/>
    </row>
    <row r="37" ht="20.1" customHeight="1" spans="1:4">
      <c r="A37" s="15" t="s">
        <v>182</v>
      </c>
      <c r="B37" s="49">
        <f>B9+B26+B29+B34</f>
        <v>55926</v>
      </c>
      <c r="C37" s="49">
        <f>C9+C26+C29+C34</f>
        <v>43998</v>
      </c>
      <c r="D37" s="50">
        <f t="shared" ref="D37:D39" si="2">ROUND(B37/C37*100,2)</f>
        <v>127.11</v>
      </c>
    </row>
    <row r="38" ht="20.1" customHeight="1" spans="1:4">
      <c r="A38" s="10" t="s">
        <v>71</v>
      </c>
      <c r="B38" s="11">
        <v>2451</v>
      </c>
      <c r="C38" s="11">
        <v>5328</v>
      </c>
      <c r="D38" s="50">
        <f t="shared" si="2"/>
        <v>46</v>
      </c>
    </row>
    <row r="39" ht="20.1" customHeight="1" spans="1:4">
      <c r="A39" s="10" t="s">
        <v>183</v>
      </c>
      <c r="B39" s="56">
        <f>B42</f>
        <v>0</v>
      </c>
      <c r="C39" s="56">
        <f>C42</f>
        <v>2000</v>
      </c>
      <c r="D39" s="50">
        <f t="shared" si="2"/>
        <v>0</v>
      </c>
    </row>
    <row r="40" ht="20.1" customHeight="1" spans="1:4">
      <c r="A40" s="57" t="s">
        <v>597</v>
      </c>
      <c r="B40" s="13"/>
      <c r="C40" s="52"/>
      <c r="D40" s="48"/>
    </row>
    <row r="41" ht="20.1" customHeight="1" spans="1:4">
      <c r="A41" s="57" t="s">
        <v>69</v>
      </c>
      <c r="B41" s="13"/>
      <c r="C41" s="52"/>
      <c r="D41" s="48"/>
    </row>
    <row r="42" ht="20.1" customHeight="1" spans="1:4">
      <c r="A42" s="57" t="s">
        <v>72</v>
      </c>
      <c r="B42" s="13">
        <v>0</v>
      </c>
      <c r="C42" s="13">
        <v>2000</v>
      </c>
      <c r="D42" s="48">
        <f>ROUND(B42/C42*100,2)</f>
        <v>0</v>
      </c>
    </row>
    <row r="43" ht="20.1" customHeight="1" spans="1:4">
      <c r="A43" s="57" t="s">
        <v>598</v>
      </c>
      <c r="B43" s="13"/>
      <c r="C43" s="52"/>
      <c r="D43" s="48"/>
    </row>
    <row r="44" ht="20.1" customHeight="1" spans="1:4">
      <c r="A44" s="57" t="s">
        <v>73</v>
      </c>
      <c r="B44" s="13"/>
      <c r="C44" s="52"/>
      <c r="D44" s="13"/>
    </row>
    <row r="45" ht="20.1" customHeight="1" spans="1:4">
      <c r="A45" s="15" t="s">
        <v>197</v>
      </c>
      <c r="B45" s="56">
        <f>B37+B38+B39</f>
        <v>58377</v>
      </c>
      <c r="C45" s="56">
        <f>C37+C38+C39</f>
        <v>51326</v>
      </c>
      <c r="D45" s="11">
        <f>ROUND(B45/C45*100,2)</f>
        <v>113.74</v>
      </c>
    </row>
  </sheetData>
  <autoFilter ref="A4:D45">
    <extLst/>
  </autoFilter>
  <mergeCells count="1">
    <mergeCell ref="A2:D2"/>
  </mergeCells>
  <pageMargins left="0.707638888888889" right="0.707638888888889" top="0.747916666666667" bottom="0.747916666666667" header="0.313888888888889" footer="0.313888888888889"/>
  <pageSetup paperSize="9" scale="75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workbookViewId="0">
      <selection activeCell="B5" sqref="B5"/>
    </sheetView>
  </sheetViews>
  <sheetFormatPr defaultColWidth="9" defaultRowHeight="14.25" outlineLevelCol="3"/>
  <cols>
    <col min="1" max="1" width="48.875" style="19" customWidth="1"/>
    <col min="2" max="2" width="14.625" style="20" customWidth="1"/>
    <col min="3" max="4" width="14.625" style="19" customWidth="1"/>
    <col min="5" max="16384" width="9" style="19"/>
  </cols>
  <sheetData>
    <row r="1" ht="20.1" customHeight="1" spans="1:4">
      <c r="A1" s="21" t="s">
        <v>599</v>
      </c>
      <c r="B1" s="22"/>
      <c r="C1" s="23"/>
      <c r="D1" s="23"/>
    </row>
    <row r="2" ht="20.1" customHeight="1" spans="1:4">
      <c r="A2" s="24" t="s">
        <v>600</v>
      </c>
      <c r="B2" s="24"/>
      <c r="C2" s="24"/>
      <c r="D2" s="24"/>
    </row>
    <row r="3" ht="20.1" customHeight="1" spans="1:4">
      <c r="A3" s="25"/>
      <c r="B3" s="26"/>
      <c r="C3" s="27"/>
      <c r="D3" s="28" t="s">
        <v>526</v>
      </c>
    </row>
    <row r="4" ht="39.95" customHeight="1" spans="1:4">
      <c r="A4" s="29" t="s">
        <v>444</v>
      </c>
      <c r="B4" s="29" t="s">
        <v>105</v>
      </c>
      <c r="C4" s="8" t="s">
        <v>106</v>
      </c>
      <c r="D4" s="8" t="s">
        <v>107</v>
      </c>
    </row>
    <row r="5" ht="20.1" customHeight="1" spans="1:4">
      <c r="A5" s="29" t="s">
        <v>445</v>
      </c>
      <c r="B5" s="30">
        <f>B10+B15</f>
        <v>41048</v>
      </c>
      <c r="C5" s="30">
        <f>C10+C15</f>
        <v>38010</v>
      </c>
      <c r="D5" s="30">
        <f>ROUND(B5/C5*100,2)</f>
        <v>107.99</v>
      </c>
    </row>
    <row r="6" ht="20.1" customHeight="1" spans="1:4">
      <c r="A6" s="31" t="s">
        <v>601</v>
      </c>
      <c r="B6" s="32"/>
      <c r="C6" s="32"/>
      <c r="D6" s="33"/>
    </row>
    <row r="7" ht="20.1" customHeight="1" spans="1:4">
      <c r="A7" s="31" t="s">
        <v>602</v>
      </c>
      <c r="B7" s="32"/>
      <c r="C7" s="32"/>
      <c r="D7" s="33"/>
    </row>
    <row r="8" ht="20.1" customHeight="1" spans="1:4">
      <c r="A8" s="31" t="s">
        <v>603</v>
      </c>
      <c r="B8" s="32"/>
      <c r="C8" s="32"/>
      <c r="D8" s="33"/>
    </row>
    <row r="9" ht="20.1" customHeight="1" spans="1:4">
      <c r="A9" s="31" t="s">
        <v>604</v>
      </c>
      <c r="B9" s="32"/>
      <c r="C9" s="32"/>
      <c r="D9" s="33"/>
    </row>
    <row r="10" ht="20.1" customHeight="1" spans="1:4">
      <c r="A10" s="40" t="s">
        <v>605</v>
      </c>
      <c r="B10" s="30">
        <f>SUM(B11:B14)</f>
        <v>14404</v>
      </c>
      <c r="C10" s="30">
        <f>SUM(C11:C14)</f>
        <v>13525</v>
      </c>
      <c r="D10" s="30">
        <f t="shared" ref="D10:D19" si="0">ROUND(B10/C10*100,2)</f>
        <v>106.5</v>
      </c>
    </row>
    <row r="11" ht="20.1" customHeight="1" spans="1:4">
      <c r="A11" s="41" t="s">
        <v>606</v>
      </c>
      <c r="B11" s="34">
        <v>2251</v>
      </c>
      <c r="C11" s="34">
        <v>2164</v>
      </c>
      <c r="D11" s="38">
        <f t="shared" si="0"/>
        <v>104.02</v>
      </c>
    </row>
    <row r="12" ht="20.1" customHeight="1" spans="1:4">
      <c r="A12" s="41" t="s">
        <v>607</v>
      </c>
      <c r="B12" s="34">
        <v>11364</v>
      </c>
      <c r="C12" s="34">
        <v>10663</v>
      </c>
      <c r="D12" s="38">
        <f t="shared" si="0"/>
        <v>106.57</v>
      </c>
    </row>
    <row r="13" ht="20.1" customHeight="1" spans="1:4">
      <c r="A13" s="41" t="s">
        <v>608</v>
      </c>
      <c r="B13" s="34">
        <v>350</v>
      </c>
      <c r="C13" s="34">
        <v>316</v>
      </c>
      <c r="D13" s="38">
        <f t="shared" si="0"/>
        <v>110.76</v>
      </c>
    </row>
    <row r="14" ht="20.1" customHeight="1" spans="1:4">
      <c r="A14" s="41" t="s">
        <v>609</v>
      </c>
      <c r="B14" s="34">
        <v>439</v>
      </c>
      <c r="C14" s="34">
        <v>382</v>
      </c>
      <c r="D14" s="38">
        <f t="shared" si="0"/>
        <v>114.92</v>
      </c>
    </row>
    <row r="15" ht="20.1" customHeight="1" spans="1:4">
      <c r="A15" s="40" t="s">
        <v>610</v>
      </c>
      <c r="B15" s="30">
        <f>SUM(B16:B19)</f>
        <v>26644</v>
      </c>
      <c r="C15" s="30">
        <f>SUM(C16:C19)</f>
        <v>24485</v>
      </c>
      <c r="D15" s="30">
        <f t="shared" si="0"/>
        <v>108.82</v>
      </c>
    </row>
    <row r="16" ht="20.1" customHeight="1" spans="1:4">
      <c r="A16" s="42" t="s">
        <v>611</v>
      </c>
      <c r="B16" s="34">
        <v>20076</v>
      </c>
      <c r="C16" s="34">
        <v>19322</v>
      </c>
      <c r="D16" s="38">
        <f t="shared" si="0"/>
        <v>103.9</v>
      </c>
    </row>
    <row r="17" ht="20.1" customHeight="1" spans="1:4">
      <c r="A17" s="42" t="s">
        <v>612</v>
      </c>
      <c r="B17" s="34">
        <v>6150</v>
      </c>
      <c r="C17" s="34">
        <v>4900</v>
      </c>
      <c r="D17" s="38">
        <f t="shared" si="0"/>
        <v>125.51</v>
      </c>
    </row>
    <row r="18" ht="20.1" customHeight="1" spans="1:4">
      <c r="A18" s="42" t="s">
        <v>613</v>
      </c>
      <c r="B18" s="34">
        <v>33</v>
      </c>
      <c r="C18" s="34">
        <v>33</v>
      </c>
      <c r="D18" s="38">
        <f t="shared" si="0"/>
        <v>100</v>
      </c>
    </row>
    <row r="19" ht="20.1" customHeight="1" spans="1:4">
      <c r="A19" s="42" t="s">
        <v>614</v>
      </c>
      <c r="B19" s="34">
        <v>385</v>
      </c>
      <c r="C19" s="34">
        <v>230</v>
      </c>
      <c r="D19" s="38">
        <f t="shared" si="0"/>
        <v>167.39</v>
      </c>
    </row>
    <row r="20" ht="20.1" customHeight="1" spans="1:4">
      <c r="A20" s="31" t="s">
        <v>615</v>
      </c>
      <c r="B20" s="34"/>
      <c r="C20" s="35"/>
      <c r="D20" s="35"/>
    </row>
    <row r="21" ht="20.1" customHeight="1" spans="1:4">
      <c r="A21" s="31" t="s">
        <v>616</v>
      </c>
      <c r="B21" s="34"/>
      <c r="C21" s="35"/>
      <c r="D21" s="35"/>
    </row>
    <row r="22" ht="20.1" customHeight="1" spans="1:4">
      <c r="A22" s="31" t="s">
        <v>617</v>
      </c>
      <c r="B22" s="34"/>
      <c r="C22" s="35"/>
      <c r="D22" s="35"/>
    </row>
  </sheetData>
  <mergeCells count="1">
    <mergeCell ref="A2:D2"/>
  </mergeCells>
  <conditionalFormatting sqref="A6:A7 A10:A14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88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"/>
  <sheetViews>
    <sheetView workbookViewId="0">
      <selection activeCell="B5" sqref="B5"/>
    </sheetView>
  </sheetViews>
  <sheetFormatPr defaultColWidth="9" defaultRowHeight="14.25" outlineLevelCol="3"/>
  <cols>
    <col min="1" max="1" width="44.625" style="19" customWidth="1"/>
    <col min="2" max="2" width="14.625" style="20" customWidth="1"/>
    <col min="3" max="4" width="14.625" style="19" customWidth="1"/>
    <col min="5" max="16384" width="9" style="19"/>
  </cols>
  <sheetData>
    <row r="1" ht="20.1" customHeight="1" spans="1:4">
      <c r="A1" s="21" t="s">
        <v>618</v>
      </c>
      <c r="B1" s="22"/>
      <c r="C1" s="23"/>
      <c r="D1" s="23"/>
    </row>
    <row r="2" ht="20.1" customHeight="1" spans="1:4">
      <c r="A2" s="24" t="s">
        <v>619</v>
      </c>
      <c r="B2" s="24"/>
      <c r="C2" s="24"/>
      <c r="D2" s="24"/>
    </row>
    <row r="3" ht="20.1" customHeight="1" spans="1:4">
      <c r="A3" s="25"/>
      <c r="B3" s="26"/>
      <c r="C3" s="27"/>
      <c r="D3" s="28" t="s">
        <v>526</v>
      </c>
    </row>
    <row r="4" ht="39.95" customHeight="1" spans="1:4">
      <c r="A4" s="29" t="s">
        <v>444</v>
      </c>
      <c r="B4" s="29" t="s">
        <v>105</v>
      </c>
      <c r="C4" s="8" t="s">
        <v>106</v>
      </c>
      <c r="D4" s="8" t="s">
        <v>107</v>
      </c>
    </row>
    <row r="5" ht="20.1" customHeight="1" spans="1:4">
      <c r="A5" s="29" t="s">
        <v>445</v>
      </c>
      <c r="B5" s="30">
        <f>B10+B15</f>
        <v>38211</v>
      </c>
      <c r="C5" s="30">
        <f>C10+C15</f>
        <v>34576</v>
      </c>
      <c r="D5" s="30">
        <f>ROUND(B5/C5*100,2)</f>
        <v>110.51</v>
      </c>
    </row>
    <row r="6" ht="20.1" customHeight="1" spans="1:4">
      <c r="A6" s="31" t="s">
        <v>620</v>
      </c>
      <c r="B6" s="32"/>
      <c r="C6" s="32"/>
      <c r="D6" s="33"/>
    </row>
    <row r="7" ht="20.1" customHeight="1" spans="1:4">
      <c r="A7" s="31" t="s">
        <v>621</v>
      </c>
      <c r="B7" s="32"/>
      <c r="C7" s="32"/>
      <c r="D7" s="33"/>
    </row>
    <row r="8" ht="20.1" customHeight="1" spans="1:4">
      <c r="A8" s="31" t="s">
        <v>622</v>
      </c>
      <c r="B8" s="34"/>
      <c r="C8" s="34"/>
      <c r="D8" s="35"/>
    </row>
    <row r="9" ht="20.1" customHeight="1" spans="1:4">
      <c r="A9" s="31" t="s">
        <v>623</v>
      </c>
      <c r="B9" s="34"/>
      <c r="C9" s="34"/>
      <c r="D9" s="35"/>
    </row>
    <row r="10" ht="20.1" customHeight="1" spans="1:4">
      <c r="A10" s="36" t="s">
        <v>624</v>
      </c>
      <c r="B10" s="30">
        <f>SUM(B11:B14)</f>
        <v>11582</v>
      </c>
      <c r="C10" s="30">
        <f>SUM(C11:C14)</f>
        <v>10179</v>
      </c>
      <c r="D10" s="30">
        <f t="shared" ref="D10:D17" si="0">ROUND(B10/C10*100,2)</f>
        <v>113.78</v>
      </c>
    </row>
    <row r="11" ht="20.1" customHeight="1" spans="1:4">
      <c r="A11" s="37" t="s">
        <v>625</v>
      </c>
      <c r="B11" s="34">
        <v>10516</v>
      </c>
      <c r="C11" s="34">
        <v>9219</v>
      </c>
      <c r="D11" s="38">
        <f t="shared" si="0"/>
        <v>114.07</v>
      </c>
    </row>
    <row r="12" ht="20.1" customHeight="1" spans="1:4">
      <c r="A12" s="37" t="s">
        <v>626</v>
      </c>
      <c r="B12" s="34">
        <v>603</v>
      </c>
      <c r="C12" s="34">
        <v>452</v>
      </c>
      <c r="D12" s="38">
        <f t="shared" si="0"/>
        <v>133.41</v>
      </c>
    </row>
    <row r="13" ht="20.1" customHeight="1" spans="1:4">
      <c r="A13" s="37" t="s">
        <v>627</v>
      </c>
      <c r="B13" s="34">
        <v>448</v>
      </c>
      <c r="C13" s="34">
        <v>494</v>
      </c>
      <c r="D13" s="38">
        <f t="shared" si="0"/>
        <v>90.69</v>
      </c>
    </row>
    <row r="14" ht="20.1" customHeight="1" spans="1:4">
      <c r="A14" s="37" t="s">
        <v>628</v>
      </c>
      <c r="B14" s="34">
        <v>15</v>
      </c>
      <c r="C14" s="34">
        <v>14</v>
      </c>
      <c r="D14" s="38">
        <f t="shared" si="0"/>
        <v>107.14</v>
      </c>
    </row>
    <row r="15" ht="20.1" customHeight="1" spans="1:4">
      <c r="A15" s="36" t="s">
        <v>629</v>
      </c>
      <c r="B15" s="30">
        <f>SUM(B16:B17)</f>
        <v>26629</v>
      </c>
      <c r="C15" s="30">
        <f>SUM(C16:C17)</f>
        <v>24397</v>
      </c>
      <c r="D15" s="30">
        <f t="shared" si="0"/>
        <v>109.15</v>
      </c>
    </row>
    <row r="16" ht="20.1" customHeight="1" spans="1:4">
      <c r="A16" s="39" t="s">
        <v>630</v>
      </c>
      <c r="B16" s="34">
        <v>25529</v>
      </c>
      <c r="C16" s="34">
        <v>23358</v>
      </c>
      <c r="D16" s="38">
        <f t="shared" si="0"/>
        <v>109.29</v>
      </c>
    </row>
    <row r="17" ht="20.1" customHeight="1" spans="1:4">
      <c r="A17" s="39" t="s">
        <v>631</v>
      </c>
      <c r="B17" s="34">
        <v>1100</v>
      </c>
      <c r="C17" s="34">
        <v>1039</v>
      </c>
      <c r="D17" s="38">
        <f t="shared" si="0"/>
        <v>105.87</v>
      </c>
    </row>
    <row r="18" ht="20.1" customHeight="1" spans="1:4">
      <c r="A18" s="31" t="s">
        <v>632</v>
      </c>
      <c r="B18" s="34"/>
      <c r="C18" s="34"/>
      <c r="D18" s="35"/>
    </row>
    <row r="19" ht="20.1" customHeight="1" spans="1:4">
      <c r="A19" s="31" t="s">
        <v>633</v>
      </c>
      <c r="B19" s="34"/>
      <c r="C19" s="34"/>
      <c r="D19" s="35"/>
    </row>
  </sheetData>
  <mergeCells count="1">
    <mergeCell ref="A2:D2"/>
  </mergeCells>
  <conditionalFormatting sqref="A6:A7 A10:A14">
    <cfRule type="expression" dxfId="0" priority="1" stopIfTrue="1">
      <formula>"len($A:$A)=3"</formula>
    </cfRule>
  </conditionalFormatting>
  <pageMargins left="0.707638888888889" right="0.707638888888889" top="0.747916666666667" bottom="0.747916666666667" header="0.313888888888889" footer="0.313888888888889"/>
  <pageSetup paperSize="9" scale="92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B10" sqref="B10"/>
    </sheetView>
  </sheetViews>
  <sheetFormatPr defaultColWidth="9" defaultRowHeight="14.25" outlineLevelCol="3"/>
  <cols>
    <col min="1" max="1" width="44.625" style="1" customWidth="1"/>
    <col min="2" max="4" width="14.625" style="1" customWidth="1"/>
    <col min="5" max="16384" width="9" style="1"/>
  </cols>
  <sheetData>
    <row r="1" ht="20.1" customHeight="1" spans="1:4">
      <c r="A1" s="2" t="s">
        <v>634</v>
      </c>
      <c r="B1" s="2"/>
      <c r="C1" s="2"/>
      <c r="D1" s="2"/>
    </row>
    <row r="2" ht="20.1" customHeight="1" spans="1:4">
      <c r="A2" s="3" t="s">
        <v>635</v>
      </c>
      <c r="B2" s="3"/>
      <c r="C2" s="3"/>
      <c r="D2" s="3"/>
    </row>
    <row r="3" ht="20.1" customHeight="1" spans="1:4">
      <c r="A3" s="4"/>
      <c r="B3" s="5"/>
      <c r="C3" s="5"/>
      <c r="D3" s="6" t="s">
        <v>526</v>
      </c>
    </row>
    <row r="4" ht="39.95" customHeight="1" spans="1:4">
      <c r="A4" s="7" t="s">
        <v>444</v>
      </c>
      <c r="B4" s="7" t="s">
        <v>105</v>
      </c>
      <c r="C4" s="8" t="s">
        <v>106</v>
      </c>
      <c r="D4" s="8" t="s">
        <v>107</v>
      </c>
    </row>
    <row r="5" ht="20.1" customHeight="1" spans="1:4">
      <c r="A5" s="14" t="s">
        <v>91</v>
      </c>
      <c r="B5" s="14"/>
      <c r="C5" s="14"/>
      <c r="D5" s="14"/>
    </row>
    <row r="6" ht="20.1" customHeight="1" spans="1:4">
      <c r="A6" s="14" t="s">
        <v>93</v>
      </c>
      <c r="B6" s="14">
        <v>260</v>
      </c>
      <c r="C6" s="14">
        <v>200</v>
      </c>
      <c r="D6" s="14">
        <f t="shared" ref="D6:D13" si="0">ROUND(B6/C6*100,2)</f>
        <v>130</v>
      </c>
    </row>
    <row r="7" ht="20.1" customHeight="1" spans="1:4">
      <c r="A7" s="14" t="s">
        <v>95</v>
      </c>
      <c r="B7" s="13">
        <v>0</v>
      </c>
      <c r="C7" s="13">
        <v>15000</v>
      </c>
      <c r="D7" s="14">
        <f t="shared" si="0"/>
        <v>0</v>
      </c>
    </row>
    <row r="8" ht="20.1" customHeight="1" spans="1:4">
      <c r="A8" s="14" t="s">
        <v>97</v>
      </c>
      <c r="B8" s="13"/>
      <c r="C8" s="13"/>
      <c r="D8" s="14"/>
    </row>
    <row r="9" ht="20.1" customHeight="1" spans="1:4">
      <c r="A9" s="14" t="s">
        <v>99</v>
      </c>
      <c r="B9" s="13">
        <v>0</v>
      </c>
      <c r="C9" s="13">
        <v>180</v>
      </c>
      <c r="D9" s="14">
        <f t="shared" si="0"/>
        <v>0</v>
      </c>
    </row>
    <row r="10" ht="20.1" customHeight="1" spans="1:4">
      <c r="A10" s="15" t="s">
        <v>134</v>
      </c>
      <c r="B10" s="10">
        <f>SUM(B5:B9)</f>
        <v>260</v>
      </c>
      <c r="C10" s="10">
        <f>SUM(C5:C9)</f>
        <v>15380</v>
      </c>
      <c r="D10" s="10">
        <f t="shared" si="0"/>
        <v>1.69</v>
      </c>
    </row>
    <row r="11" ht="20.1" customHeight="1" spans="1:4">
      <c r="A11" s="14" t="s">
        <v>636</v>
      </c>
      <c r="B11" s="11"/>
      <c r="C11" s="14"/>
      <c r="D11" s="14"/>
    </row>
    <row r="12" ht="20.1" customHeight="1" spans="1:4">
      <c r="A12" s="18" t="s">
        <v>70</v>
      </c>
      <c r="B12" s="11"/>
      <c r="C12" s="14"/>
      <c r="D12" s="14"/>
    </row>
    <row r="13" ht="20.1" customHeight="1" spans="1:4">
      <c r="A13" s="15" t="s">
        <v>147</v>
      </c>
      <c r="B13" s="10">
        <f>B10</f>
        <v>260</v>
      </c>
      <c r="C13" s="10">
        <f>C10</f>
        <v>15380</v>
      </c>
      <c r="D13" s="10">
        <f t="shared" si="0"/>
        <v>1.69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2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G22" sqref="G22"/>
    </sheetView>
  </sheetViews>
  <sheetFormatPr defaultColWidth="9" defaultRowHeight="14.25" outlineLevelCol="3"/>
  <cols>
    <col min="1" max="1" width="44.625" style="1" customWidth="1"/>
    <col min="2" max="4" width="14.625" style="1" customWidth="1"/>
    <col min="5" max="16384" width="9" style="1"/>
  </cols>
  <sheetData>
    <row r="1" ht="20.1" customHeight="1" spans="1:4">
      <c r="A1" s="2" t="s">
        <v>637</v>
      </c>
      <c r="B1" s="2"/>
      <c r="C1" s="2"/>
      <c r="D1" s="2"/>
    </row>
    <row r="2" ht="20.1" customHeight="1" spans="1:4">
      <c r="A2" s="3" t="s">
        <v>638</v>
      </c>
      <c r="B2" s="3"/>
      <c r="C2" s="3"/>
      <c r="D2" s="3"/>
    </row>
    <row r="3" ht="20.1" customHeight="1" spans="1:4">
      <c r="A3" s="4"/>
      <c r="B3" s="5"/>
      <c r="C3" s="5"/>
      <c r="D3" s="6" t="s">
        <v>526</v>
      </c>
    </row>
    <row r="4" ht="39.95" customHeight="1" spans="1:4">
      <c r="A4" s="7" t="s">
        <v>444</v>
      </c>
      <c r="B4" s="7" t="s">
        <v>105</v>
      </c>
      <c r="C4" s="8" t="s">
        <v>106</v>
      </c>
      <c r="D4" s="8" t="s">
        <v>107</v>
      </c>
    </row>
    <row r="5" ht="20.1" customHeight="1" spans="1:4">
      <c r="A5" s="9" t="s">
        <v>639</v>
      </c>
      <c r="B5" s="10"/>
      <c r="C5" s="10"/>
      <c r="D5" s="10"/>
    </row>
    <row r="6" ht="20.1" customHeight="1" spans="1:4">
      <c r="A6" s="9" t="s">
        <v>640</v>
      </c>
      <c r="B6" s="11">
        <f>B7</f>
        <v>260</v>
      </c>
      <c r="C6" s="11">
        <f>C7</f>
        <v>200</v>
      </c>
      <c r="D6" s="10">
        <f t="shared" ref="D6:D7" si="0">ROUND(B6/C6*100,2)</f>
        <v>130</v>
      </c>
    </row>
    <row r="7" ht="20.1" customHeight="1" spans="1:4">
      <c r="A7" s="12" t="s">
        <v>641</v>
      </c>
      <c r="B7" s="13">
        <v>260</v>
      </c>
      <c r="C7" s="13">
        <v>200</v>
      </c>
      <c r="D7" s="14">
        <f t="shared" si="0"/>
        <v>130</v>
      </c>
    </row>
    <row r="8" ht="20.1" customHeight="1" spans="1:4">
      <c r="A8" s="9" t="s">
        <v>642</v>
      </c>
      <c r="B8" s="11"/>
      <c r="C8" s="11"/>
      <c r="D8" s="11"/>
    </row>
    <row r="9" ht="20.1" customHeight="1" spans="1:4">
      <c r="A9" s="9" t="s">
        <v>643</v>
      </c>
      <c r="B9" s="13"/>
      <c r="C9" s="13"/>
      <c r="D9" s="13"/>
    </row>
    <row r="10" ht="20.1" customHeight="1" spans="1:4">
      <c r="A10" s="15" t="s">
        <v>182</v>
      </c>
      <c r="B10" s="11">
        <f>B6</f>
        <v>260</v>
      </c>
      <c r="C10" s="11">
        <f>C6</f>
        <v>200</v>
      </c>
      <c r="D10" s="10">
        <f t="shared" ref="D10:D13" si="1">ROUND(B10/C10*100,2)</f>
        <v>130</v>
      </c>
    </row>
    <row r="11" ht="20.1" customHeight="1" spans="1:4">
      <c r="A11" s="16" t="s">
        <v>644</v>
      </c>
      <c r="B11" s="11"/>
      <c r="C11" s="13"/>
      <c r="D11" s="13"/>
    </row>
    <row r="12" ht="20.1" customHeight="1" spans="1:4">
      <c r="A12" s="17" t="s">
        <v>72</v>
      </c>
      <c r="B12" s="13">
        <v>0</v>
      </c>
      <c r="C12" s="13">
        <v>15180</v>
      </c>
      <c r="D12" s="14">
        <f t="shared" si="1"/>
        <v>0</v>
      </c>
    </row>
    <row r="13" ht="20.1" customHeight="1" spans="1:4">
      <c r="A13" s="15" t="s">
        <v>197</v>
      </c>
      <c r="B13" s="11">
        <f>B10+B12</f>
        <v>260</v>
      </c>
      <c r="C13" s="11">
        <f>C10+C12</f>
        <v>15380</v>
      </c>
      <c r="D13" s="10">
        <f t="shared" si="1"/>
        <v>1.69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G30"/>
  <sheetViews>
    <sheetView showZeros="0" workbookViewId="0">
      <selection activeCell="I6" sqref="I6"/>
    </sheetView>
  </sheetViews>
  <sheetFormatPr defaultColWidth="9" defaultRowHeight="14.25" outlineLevelCol="6"/>
  <cols>
    <col min="1" max="1" width="24.125" style="276" customWidth="1"/>
    <col min="2" max="7" width="10.625" style="276" customWidth="1"/>
    <col min="8" max="16384" width="9" style="276"/>
  </cols>
  <sheetData>
    <row r="1" ht="19.5" customHeight="1" spans="1:7">
      <c r="A1" s="277" t="s">
        <v>12</v>
      </c>
      <c r="B1" s="278"/>
      <c r="C1" s="278"/>
      <c r="D1" s="278"/>
      <c r="E1" s="278"/>
      <c r="F1" s="278"/>
      <c r="G1" s="278"/>
    </row>
    <row r="2" ht="33" customHeight="1" spans="1:7">
      <c r="A2" s="279" t="s">
        <v>13</v>
      </c>
      <c r="B2" s="279"/>
      <c r="C2" s="279"/>
      <c r="D2" s="279"/>
      <c r="E2" s="279"/>
      <c r="F2" s="279"/>
      <c r="G2" s="279"/>
    </row>
    <row r="3" ht="24.75" customHeight="1" spans="1:7">
      <c r="A3" s="280"/>
      <c r="B3" s="281"/>
      <c r="C3" s="281"/>
      <c r="D3" s="281"/>
      <c r="E3" s="281"/>
      <c r="F3" s="281"/>
      <c r="G3" s="282" t="s">
        <v>2</v>
      </c>
    </row>
    <row r="4" s="275" customFormat="1" ht="20.1" customHeight="1" spans="1:7">
      <c r="A4" s="283" t="s">
        <v>3</v>
      </c>
      <c r="B4" s="284" t="s">
        <v>14</v>
      </c>
      <c r="C4" s="285"/>
      <c r="D4" s="284" t="s">
        <v>15</v>
      </c>
      <c r="E4" s="285"/>
      <c r="F4" s="286" t="s">
        <v>6</v>
      </c>
      <c r="G4" s="287"/>
    </row>
    <row r="5" s="275" customFormat="1" spans="1:7">
      <c r="A5" s="288"/>
      <c r="B5" s="283" t="s">
        <v>16</v>
      </c>
      <c r="C5" s="283" t="s">
        <v>17</v>
      </c>
      <c r="D5" s="283" t="s">
        <v>16</v>
      </c>
      <c r="E5" s="283" t="s">
        <v>17</v>
      </c>
      <c r="F5" s="283" t="s">
        <v>16</v>
      </c>
      <c r="G5" s="283" t="s">
        <v>17</v>
      </c>
    </row>
    <row r="6" ht="23.25" customHeight="1" spans="1:7">
      <c r="A6" s="289" t="s">
        <v>18</v>
      </c>
      <c r="B6" s="290">
        <f>SUM(B7:B30)</f>
        <v>293230</v>
      </c>
      <c r="C6" s="290">
        <f>SUM(C7:C30)</f>
        <v>219498</v>
      </c>
      <c r="D6" s="290">
        <f>SUM(D7:D30)</f>
        <v>298587</v>
      </c>
      <c r="E6" s="290">
        <f>SUM(E7:E30)</f>
        <v>217302</v>
      </c>
      <c r="F6" s="291">
        <f>ROUND(B6/D6*100,1)</f>
        <v>98.2</v>
      </c>
      <c r="G6" s="291">
        <f>ROUND(C6/E6*100,1)</f>
        <v>101</v>
      </c>
    </row>
    <row r="7" ht="23.25" customHeight="1" spans="1:7">
      <c r="A7" s="292" t="s">
        <v>19</v>
      </c>
      <c r="B7" s="293">
        <v>30224</v>
      </c>
      <c r="C7" s="294">
        <v>29424</v>
      </c>
      <c r="D7" s="295">
        <v>32602</v>
      </c>
      <c r="E7" s="295">
        <v>31453</v>
      </c>
      <c r="F7" s="296">
        <f t="shared" ref="F7:F30" si="0">ROUND(B7/D7*100,1)</f>
        <v>92.7</v>
      </c>
      <c r="G7" s="296">
        <f t="shared" ref="G7:G30" si="1">ROUND(C7/E7*100,1)</f>
        <v>93.5</v>
      </c>
    </row>
    <row r="8" ht="23.25" customHeight="1" spans="1:7">
      <c r="A8" s="292" t="s">
        <v>20</v>
      </c>
      <c r="B8" s="297"/>
      <c r="C8" s="294"/>
      <c r="D8" s="295">
        <v>0</v>
      </c>
      <c r="E8" s="295">
        <v>0</v>
      </c>
      <c r="F8" s="296"/>
      <c r="G8" s="296"/>
    </row>
    <row r="9" ht="23.25" customHeight="1" spans="1:7">
      <c r="A9" s="292" t="s">
        <v>21</v>
      </c>
      <c r="B9" s="297">
        <v>85</v>
      </c>
      <c r="C9" s="294">
        <v>0</v>
      </c>
      <c r="D9" s="295">
        <v>168</v>
      </c>
      <c r="E9" s="295">
        <v>59</v>
      </c>
      <c r="F9" s="296">
        <f t="shared" si="0"/>
        <v>50.6</v>
      </c>
      <c r="G9" s="296">
        <f>ROUND(C9/E9*100,1)</f>
        <v>0</v>
      </c>
    </row>
    <row r="10" ht="23.25" customHeight="1" spans="1:7">
      <c r="A10" s="292" t="s">
        <v>22</v>
      </c>
      <c r="B10" s="293">
        <v>11482</v>
      </c>
      <c r="C10" s="294">
        <v>11270</v>
      </c>
      <c r="D10" s="295">
        <v>12201</v>
      </c>
      <c r="E10" s="295">
        <v>11931</v>
      </c>
      <c r="F10" s="296">
        <f t="shared" si="0"/>
        <v>94.1</v>
      </c>
      <c r="G10" s="296">
        <f t="shared" si="1"/>
        <v>94.5</v>
      </c>
    </row>
    <row r="11" ht="23.25" customHeight="1" spans="1:7">
      <c r="A11" s="298" t="s">
        <v>23</v>
      </c>
      <c r="B11" s="293">
        <v>70957</v>
      </c>
      <c r="C11" s="294">
        <v>69037</v>
      </c>
      <c r="D11" s="295">
        <v>73644</v>
      </c>
      <c r="E11" s="295">
        <v>70268</v>
      </c>
      <c r="F11" s="296">
        <f t="shared" si="0"/>
        <v>96.4</v>
      </c>
      <c r="G11" s="296">
        <f t="shared" si="1"/>
        <v>98.2</v>
      </c>
    </row>
    <row r="12" ht="23.25" customHeight="1" spans="1:7">
      <c r="A12" s="298" t="s">
        <v>24</v>
      </c>
      <c r="B12" s="293">
        <v>3378</v>
      </c>
      <c r="C12" s="294">
        <v>2988</v>
      </c>
      <c r="D12" s="295">
        <v>3405</v>
      </c>
      <c r="E12" s="295">
        <v>2857</v>
      </c>
      <c r="F12" s="296">
        <f t="shared" si="0"/>
        <v>99.2</v>
      </c>
      <c r="G12" s="296">
        <f t="shared" si="1"/>
        <v>104.6</v>
      </c>
    </row>
    <row r="13" ht="23.25" customHeight="1" spans="1:7">
      <c r="A13" s="298" t="s">
        <v>25</v>
      </c>
      <c r="B13" s="299">
        <v>5654</v>
      </c>
      <c r="C13" s="294">
        <v>5067</v>
      </c>
      <c r="D13" s="295">
        <v>6231</v>
      </c>
      <c r="E13" s="295">
        <v>4797</v>
      </c>
      <c r="F13" s="296">
        <f t="shared" si="0"/>
        <v>90.7</v>
      </c>
      <c r="G13" s="296">
        <f t="shared" si="1"/>
        <v>105.6</v>
      </c>
    </row>
    <row r="14" ht="23.25" customHeight="1" spans="1:7">
      <c r="A14" s="298" t="s">
        <v>26</v>
      </c>
      <c r="B14" s="293">
        <v>32023</v>
      </c>
      <c r="C14" s="294">
        <v>30138</v>
      </c>
      <c r="D14" s="295">
        <v>28837</v>
      </c>
      <c r="E14" s="295">
        <v>26214</v>
      </c>
      <c r="F14" s="296">
        <f t="shared" si="0"/>
        <v>111</v>
      </c>
      <c r="G14" s="296">
        <f t="shared" si="1"/>
        <v>115</v>
      </c>
    </row>
    <row r="15" ht="23.25" customHeight="1" spans="1:7">
      <c r="A15" s="298" t="s">
        <v>27</v>
      </c>
      <c r="B15" s="299">
        <v>15615</v>
      </c>
      <c r="C15" s="294">
        <v>13285</v>
      </c>
      <c r="D15" s="295">
        <v>15881</v>
      </c>
      <c r="E15" s="295">
        <v>12278</v>
      </c>
      <c r="F15" s="296">
        <f t="shared" si="0"/>
        <v>98.3</v>
      </c>
      <c r="G15" s="296">
        <f t="shared" si="1"/>
        <v>108.2</v>
      </c>
    </row>
    <row r="16" ht="23.25" customHeight="1" spans="1:7">
      <c r="A16" s="298" t="s">
        <v>28</v>
      </c>
      <c r="B16" s="293">
        <v>9957</v>
      </c>
      <c r="C16" s="294">
        <v>3225</v>
      </c>
      <c r="D16" s="295">
        <v>11503</v>
      </c>
      <c r="E16" s="295">
        <v>4253</v>
      </c>
      <c r="F16" s="296">
        <f t="shared" si="0"/>
        <v>86.6</v>
      </c>
      <c r="G16" s="296">
        <f t="shared" si="1"/>
        <v>75.8</v>
      </c>
    </row>
    <row r="17" ht="23.25" customHeight="1" spans="1:7">
      <c r="A17" s="298" t="s">
        <v>29</v>
      </c>
      <c r="B17" s="293">
        <v>16291</v>
      </c>
      <c r="C17" s="294">
        <v>13131</v>
      </c>
      <c r="D17" s="295">
        <v>17630</v>
      </c>
      <c r="E17" s="295">
        <v>13007</v>
      </c>
      <c r="F17" s="296">
        <f t="shared" si="0"/>
        <v>92.4</v>
      </c>
      <c r="G17" s="296">
        <f t="shared" si="1"/>
        <v>101</v>
      </c>
    </row>
    <row r="18" ht="23.25" customHeight="1" spans="1:7">
      <c r="A18" s="298" t="s">
        <v>30</v>
      </c>
      <c r="B18" s="293">
        <v>39301</v>
      </c>
      <c r="C18" s="294">
        <v>18414</v>
      </c>
      <c r="D18" s="295">
        <v>42723</v>
      </c>
      <c r="E18" s="295">
        <v>16631</v>
      </c>
      <c r="F18" s="296">
        <f t="shared" si="0"/>
        <v>92</v>
      </c>
      <c r="G18" s="296">
        <f t="shared" si="1"/>
        <v>110.7</v>
      </c>
    </row>
    <row r="19" ht="23.25" customHeight="1" spans="1:7">
      <c r="A19" s="298" t="s">
        <v>31</v>
      </c>
      <c r="B19" s="293">
        <v>10701</v>
      </c>
      <c r="C19" s="294">
        <v>6141</v>
      </c>
      <c r="D19" s="295">
        <v>11191</v>
      </c>
      <c r="E19" s="295">
        <v>6143</v>
      </c>
      <c r="F19" s="296">
        <f t="shared" si="0"/>
        <v>95.6</v>
      </c>
      <c r="G19" s="296">
        <f t="shared" si="1"/>
        <v>100</v>
      </c>
    </row>
    <row r="20" ht="23.25" customHeight="1" spans="1:7">
      <c r="A20" s="292" t="s">
        <v>32</v>
      </c>
      <c r="B20" s="299">
        <v>3407</v>
      </c>
      <c r="C20" s="294">
        <v>476</v>
      </c>
      <c r="D20" s="295">
        <v>2218</v>
      </c>
      <c r="E20" s="295">
        <v>566</v>
      </c>
      <c r="F20" s="296">
        <f t="shared" si="0"/>
        <v>153.6</v>
      </c>
      <c r="G20" s="296">
        <f t="shared" si="1"/>
        <v>84.1</v>
      </c>
    </row>
    <row r="21" ht="23.25" customHeight="1" spans="1:7">
      <c r="A21" s="298" t="s">
        <v>33</v>
      </c>
      <c r="B21" s="299">
        <v>2138</v>
      </c>
      <c r="C21" s="294">
        <v>603</v>
      </c>
      <c r="D21" s="295">
        <v>1811</v>
      </c>
      <c r="E21" s="295">
        <v>670</v>
      </c>
      <c r="F21" s="296">
        <f t="shared" si="0"/>
        <v>118.1</v>
      </c>
      <c r="G21" s="296">
        <f t="shared" si="1"/>
        <v>90</v>
      </c>
    </row>
    <row r="22" ht="23.25" customHeight="1" spans="1:7">
      <c r="A22" s="292" t="s">
        <v>34</v>
      </c>
      <c r="B22" s="297">
        <v>85</v>
      </c>
      <c r="C22" s="294">
        <v>0</v>
      </c>
      <c r="D22" s="295">
        <v>85</v>
      </c>
      <c r="E22" s="295">
        <v>0</v>
      </c>
      <c r="F22" s="296">
        <f t="shared" si="0"/>
        <v>100</v>
      </c>
      <c r="G22" s="296"/>
    </row>
    <row r="23" ht="23.25" customHeight="1" spans="1:7">
      <c r="A23" s="298" t="s">
        <v>35</v>
      </c>
      <c r="B23" s="293">
        <v>26148</v>
      </c>
      <c r="C23" s="294">
        <v>2346</v>
      </c>
      <c r="D23" s="295">
        <v>21914</v>
      </c>
      <c r="E23" s="295">
        <v>2359</v>
      </c>
      <c r="F23" s="296">
        <f t="shared" si="0"/>
        <v>119.3</v>
      </c>
      <c r="G23" s="296">
        <f t="shared" si="1"/>
        <v>99.4</v>
      </c>
    </row>
    <row r="24" ht="23.25" customHeight="1" spans="1:7">
      <c r="A24" s="298" t="s">
        <v>36</v>
      </c>
      <c r="B24" s="299">
        <v>4256</v>
      </c>
      <c r="C24" s="294">
        <v>3330</v>
      </c>
      <c r="D24" s="295">
        <v>4657</v>
      </c>
      <c r="E24" s="295">
        <v>3142</v>
      </c>
      <c r="F24" s="296">
        <f t="shared" si="0"/>
        <v>91.4</v>
      </c>
      <c r="G24" s="296">
        <f t="shared" si="1"/>
        <v>106</v>
      </c>
    </row>
    <row r="25" ht="23.25" customHeight="1" spans="1:7">
      <c r="A25" s="298" t="s">
        <v>37</v>
      </c>
      <c r="B25" s="297">
        <v>1251</v>
      </c>
      <c r="C25" s="294">
        <v>1229</v>
      </c>
      <c r="D25" s="295">
        <v>1286</v>
      </c>
      <c r="E25" s="295">
        <v>1242</v>
      </c>
      <c r="F25" s="296">
        <f t="shared" si="0"/>
        <v>97.3</v>
      </c>
      <c r="G25" s="296">
        <f t="shared" si="1"/>
        <v>99</v>
      </c>
    </row>
    <row r="26" ht="23.25" customHeight="1" spans="1:7">
      <c r="A26" s="292" t="s">
        <v>38</v>
      </c>
      <c r="B26" s="299">
        <v>2622</v>
      </c>
      <c r="C26" s="294">
        <v>1865</v>
      </c>
      <c r="D26" s="295">
        <v>2447</v>
      </c>
      <c r="E26" s="295">
        <v>1695</v>
      </c>
      <c r="F26" s="296">
        <f t="shared" si="0"/>
        <v>107.2</v>
      </c>
      <c r="G26" s="296">
        <f t="shared" si="1"/>
        <v>110</v>
      </c>
    </row>
    <row r="27" ht="23.25" customHeight="1" spans="1:7">
      <c r="A27" s="292" t="s">
        <v>39</v>
      </c>
      <c r="B27" s="297">
        <v>0</v>
      </c>
      <c r="C27" s="294">
        <v>0</v>
      </c>
      <c r="D27" s="295">
        <v>0</v>
      </c>
      <c r="E27" s="295">
        <v>0</v>
      </c>
      <c r="F27" s="296"/>
      <c r="G27" s="296"/>
    </row>
    <row r="28" ht="23.25" customHeight="1" spans="1:7">
      <c r="A28" s="300" t="s">
        <v>40</v>
      </c>
      <c r="B28" s="299">
        <v>580</v>
      </c>
      <c r="C28" s="294">
        <v>454</v>
      </c>
      <c r="D28" s="295">
        <v>969</v>
      </c>
      <c r="E28" s="295">
        <v>553</v>
      </c>
      <c r="F28" s="296">
        <f t="shared" si="0"/>
        <v>59.9</v>
      </c>
      <c r="G28" s="296">
        <f t="shared" si="1"/>
        <v>82.1</v>
      </c>
    </row>
    <row r="29" ht="23.25" customHeight="1" spans="1:7">
      <c r="A29" s="300" t="s">
        <v>41</v>
      </c>
      <c r="B29" s="301">
        <v>7035</v>
      </c>
      <c r="C29" s="301">
        <v>7035</v>
      </c>
      <c r="D29" s="295">
        <v>7144</v>
      </c>
      <c r="E29" s="295">
        <v>7144</v>
      </c>
      <c r="F29" s="296">
        <f t="shared" si="0"/>
        <v>98.5</v>
      </c>
      <c r="G29" s="296">
        <f t="shared" si="1"/>
        <v>98.5</v>
      </c>
    </row>
    <row r="30" ht="23.25" customHeight="1" spans="1:7">
      <c r="A30" s="302" t="s">
        <v>42</v>
      </c>
      <c r="B30" s="297">
        <v>40</v>
      </c>
      <c r="C30" s="294">
        <v>40</v>
      </c>
      <c r="D30" s="295">
        <v>40</v>
      </c>
      <c r="E30" s="295">
        <v>40</v>
      </c>
      <c r="F30" s="296">
        <f t="shared" si="0"/>
        <v>100</v>
      </c>
      <c r="G30" s="296">
        <f t="shared" si="1"/>
        <v>100</v>
      </c>
    </row>
  </sheetData>
  <mergeCells count="5">
    <mergeCell ref="A2:G2"/>
    <mergeCell ref="B4:C4"/>
    <mergeCell ref="D4:E4"/>
    <mergeCell ref="F4:G4"/>
    <mergeCell ref="A4:A5"/>
  </mergeCells>
  <printOptions horizontalCentered="1"/>
  <pageMargins left="0.393700787401575" right="0.393700787401575" top="0.78740157480315" bottom="0.590551181102362" header="0.393700787401575" footer="0.590551181102362"/>
  <pageSetup paperSize="9" firstPageNumber="17" orientation="portrait" blackAndWhite="1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IR22"/>
  <sheetViews>
    <sheetView zoomScale="85" zoomScaleNormal="85" workbookViewId="0">
      <selection activeCell="J5" sqref="J5"/>
    </sheetView>
  </sheetViews>
  <sheetFormatPr defaultColWidth="9" defaultRowHeight="13.5"/>
  <cols>
    <col min="1" max="1" width="25.625" style="197" customWidth="1"/>
    <col min="2" max="4" width="12.625" style="197" customWidth="1"/>
    <col min="5" max="5" width="25.625" style="197" customWidth="1"/>
    <col min="6" max="7" width="12.625" style="197" customWidth="1"/>
    <col min="8" max="8" width="12.625" style="250" customWidth="1"/>
    <col min="9" max="16384" width="9" style="197"/>
  </cols>
  <sheetData>
    <row r="1" ht="21.75" customHeight="1" spans="1:1">
      <c r="A1" s="196" t="s">
        <v>43</v>
      </c>
    </row>
    <row r="2" ht="30" customHeight="1" spans="1:8">
      <c r="A2" s="251" t="s">
        <v>44</v>
      </c>
      <c r="B2" s="251"/>
      <c r="C2" s="251"/>
      <c r="D2" s="251"/>
      <c r="E2" s="251"/>
      <c r="F2" s="251"/>
      <c r="G2" s="251"/>
      <c r="H2" s="251"/>
    </row>
    <row r="3" ht="19.5" customHeight="1" spans="4:8">
      <c r="D3" s="252"/>
      <c r="H3" s="253" t="s">
        <v>2</v>
      </c>
    </row>
    <row r="4" ht="30" customHeight="1" spans="1:8">
      <c r="A4" s="200" t="s">
        <v>45</v>
      </c>
      <c r="B4" s="201"/>
      <c r="C4" s="201"/>
      <c r="D4" s="201"/>
      <c r="E4" s="202" t="s">
        <v>46</v>
      </c>
      <c r="F4" s="202"/>
      <c r="G4" s="202"/>
      <c r="H4" s="202"/>
    </row>
    <row r="5" ht="30" customHeight="1" spans="1:8">
      <c r="A5" s="254" t="s">
        <v>3</v>
      </c>
      <c r="B5" s="203" t="s">
        <v>4</v>
      </c>
      <c r="C5" s="204" t="s">
        <v>47</v>
      </c>
      <c r="D5" s="204" t="s">
        <v>6</v>
      </c>
      <c r="E5" s="254" t="s">
        <v>3</v>
      </c>
      <c r="F5" s="203" t="s">
        <v>4</v>
      </c>
      <c r="G5" s="204" t="s">
        <v>47</v>
      </c>
      <c r="H5" s="204" t="s">
        <v>6</v>
      </c>
    </row>
    <row r="6" ht="30" customHeight="1" spans="1:8">
      <c r="A6" s="205" t="s">
        <v>48</v>
      </c>
      <c r="B6" s="255">
        <v>19483</v>
      </c>
      <c r="C6" s="255">
        <v>18948</v>
      </c>
      <c r="D6" s="256">
        <v>102.8</v>
      </c>
      <c r="E6" s="257" t="s">
        <v>49</v>
      </c>
      <c r="F6" s="258">
        <v>9324</v>
      </c>
      <c r="G6" s="255">
        <v>12835</v>
      </c>
      <c r="H6" s="256">
        <v>72.6</v>
      </c>
    </row>
    <row r="7" ht="30" customHeight="1" spans="1:252">
      <c r="A7" s="259" t="s">
        <v>50</v>
      </c>
      <c r="B7" s="255"/>
      <c r="C7" s="255"/>
      <c r="D7" s="256"/>
      <c r="E7" s="260" t="s">
        <v>51</v>
      </c>
      <c r="F7" s="258"/>
      <c r="G7" s="255"/>
      <c r="H7" s="256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4"/>
      <c r="FF7" s="274"/>
      <c r="FG7" s="274"/>
      <c r="FH7" s="274"/>
      <c r="FI7" s="274"/>
      <c r="FJ7" s="274"/>
      <c r="FK7" s="274"/>
      <c r="FL7" s="274"/>
      <c r="FM7" s="274"/>
      <c r="FN7" s="274"/>
      <c r="FO7" s="274"/>
      <c r="FP7" s="274"/>
      <c r="FQ7" s="274"/>
      <c r="FR7" s="274"/>
      <c r="FS7" s="274"/>
      <c r="FT7" s="274"/>
      <c r="FU7" s="274"/>
      <c r="FV7" s="274"/>
      <c r="FW7" s="274"/>
      <c r="FX7" s="274"/>
      <c r="FY7" s="274"/>
      <c r="FZ7" s="274"/>
      <c r="GA7" s="274"/>
      <c r="GB7" s="274"/>
      <c r="GC7" s="274"/>
      <c r="GD7" s="274"/>
      <c r="GE7" s="274"/>
      <c r="GF7" s="274"/>
      <c r="GG7" s="274"/>
      <c r="GH7" s="274"/>
      <c r="GI7" s="274"/>
      <c r="GJ7" s="274"/>
      <c r="GK7" s="274"/>
      <c r="GL7" s="274"/>
      <c r="GM7" s="274"/>
      <c r="GN7" s="274"/>
      <c r="GO7" s="274"/>
      <c r="GP7" s="274"/>
      <c r="GQ7" s="274"/>
      <c r="GR7" s="274"/>
      <c r="GS7" s="274"/>
      <c r="GT7" s="274"/>
      <c r="GU7" s="274"/>
      <c r="GV7" s="274"/>
      <c r="GW7" s="274"/>
      <c r="GX7" s="274"/>
      <c r="GY7" s="274"/>
      <c r="GZ7" s="274"/>
      <c r="HA7" s="274"/>
      <c r="HB7" s="274"/>
      <c r="HC7" s="274"/>
      <c r="HD7" s="274"/>
      <c r="HE7" s="274"/>
      <c r="HF7" s="274"/>
      <c r="HG7" s="274"/>
      <c r="HH7" s="274"/>
      <c r="HI7" s="274"/>
      <c r="HJ7" s="274"/>
      <c r="HK7" s="274"/>
      <c r="HL7" s="274"/>
      <c r="HM7" s="274"/>
      <c r="HN7" s="274"/>
      <c r="HO7" s="274"/>
      <c r="HP7" s="274"/>
      <c r="HQ7" s="274"/>
      <c r="HR7" s="274"/>
      <c r="HS7" s="274"/>
      <c r="HT7" s="274"/>
      <c r="HU7" s="274"/>
      <c r="HV7" s="274"/>
      <c r="HW7" s="274"/>
      <c r="HX7" s="274"/>
      <c r="HY7" s="274"/>
      <c r="HZ7" s="274"/>
      <c r="IA7" s="274"/>
      <c r="IB7" s="274"/>
      <c r="IC7" s="274"/>
      <c r="ID7" s="274"/>
      <c r="IE7" s="274"/>
      <c r="IF7" s="274"/>
      <c r="IG7" s="274"/>
      <c r="IH7" s="274"/>
      <c r="II7" s="274"/>
      <c r="IJ7" s="274"/>
      <c r="IK7" s="274"/>
      <c r="IL7" s="274"/>
      <c r="IM7" s="274"/>
      <c r="IN7" s="274"/>
      <c r="IO7" s="274"/>
      <c r="IP7" s="274"/>
      <c r="IQ7" s="274"/>
      <c r="IR7" s="274"/>
    </row>
    <row r="8" ht="30" customHeight="1" spans="1:252">
      <c r="A8" s="205" t="s">
        <v>52</v>
      </c>
      <c r="B8" s="255">
        <v>427</v>
      </c>
      <c r="C8" s="255">
        <v>450</v>
      </c>
      <c r="D8" s="256">
        <v>94.9</v>
      </c>
      <c r="E8" s="261" t="s">
        <v>53</v>
      </c>
      <c r="F8" s="262">
        <v>238</v>
      </c>
      <c r="G8" s="263">
        <v>238</v>
      </c>
      <c r="H8" s="256">
        <v>100</v>
      </c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274"/>
      <c r="GQ8" s="274"/>
      <c r="GR8" s="274"/>
      <c r="GS8" s="274"/>
      <c r="GT8" s="274"/>
      <c r="GU8" s="274"/>
      <c r="GV8" s="274"/>
      <c r="GW8" s="274"/>
      <c r="GX8" s="274"/>
      <c r="GY8" s="274"/>
      <c r="GZ8" s="274"/>
      <c r="HA8" s="274"/>
      <c r="HB8" s="274"/>
      <c r="HC8" s="274"/>
      <c r="HD8" s="274"/>
      <c r="HE8" s="274"/>
      <c r="HF8" s="274"/>
      <c r="HG8" s="274"/>
      <c r="HH8" s="274"/>
      <c r="HI8" s="274"/>
      <c r="HJ8" s="274"/>
      <c r="HK8" s="274"/>
      <c r="HL8" s="274"/>
      <c r="HM8" s="274"/>
      <c r="HN8" s="274"/>
      <c r="HO8" s="274"/>
      <c r="HP8" s="274"/>
      <c r="HQ8" s="274"/>
      <c r="HR8" s="274"/>
      <c r="HS8" s="274"/>
      <c r="HT8" s="274"/>
      <c r="HU8" s="274"/>
      <c r="HV8" s="274"/>
      <c r="HW8" s="274"/>
      <c r="HX8" s="274"/>
      <c r="HY8" s="274"/>
      <c r="HZ8" s="274"/>
      <c r="IA8" s="274"/>
      <c r="IB8" s="274"/>
      <c r="IC8" s="274"/>
      <c r="ID8" s="274"/>
      <c r="IE8" s="274"/>
      <c r="IF8" s="274"/>
      <c r="IG8" s="274"/>
      <c r="IH8" s="274"/>
      <c r="II8" s="274"/>
      <c r="IJ8" s="274"/>
      <c r="IK8" s="274"/>
      <c r="IL8" s="274"/>
      <c r="IM8" s="274"/>
      <c r="IN8" s="274"/>
      <c r="IO8" s="274"/>
      <c r="IP8" s="274"/>
      <c r="IQ8" s="274"/>
      <c r="IR8" s="274"/>
    </row>
    <row r="9" ht="30" customHeight="1" spans="1:252">
      <c r="A9" s="264" t="s">
        <v>54</v>
      </c>
      <c r="B9" s="255">
        <v>1491</v>
      </c>
      <c r="C9" s="255">
        <v>1450</v>
      </c>
      <c r="D9" s="256">
        <v>102.8</v>
      </c>
      <c r="E9" s="228" t="s">
        <v>55</v>
      </c>
      <c r="F9" s="258">
        <v>1478</v>
      </c>
      <c r="G9" s="255">
        <v>1450</v>
      </c>
      <c r="H9" s="256">
        <v>101.9</v>
      </c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  <c r="GO9" s="274"/>
      <c r="GP9" s="274"/>
      <c r="GQ9" s="274"/>
      <c r="GR9" s="274"/>
      <c r="GS9" s="274"/>
      <c r="GT9" s="274"/>
      <c r="GU9" s="274"/>
      <c r="GV9" s="274"/>
      <c r="GW9" s="274"/>
      <c r="GX9" s="274"/>
      <c r="GY9" s="274"/>
      <c r="GZ9" s="274"/>
      <c r="HA9" s="274"/>
      <c r="HB9" s="274"/>
      <c r="HC9" s="274"/>
      <c r="HD9" s="274"/>
      <c r="HE9" s="274"/>
      <c r="HF9" s="274"/>
      <c r="HG9" s="274"/>
      <c r="HH9" s="274"/>
      <c r="HI9" s="274"/>
      <c r="HJ9" s="274"/>
      <c r="HK9" s="274"/>
      <c r="HL9" s="274"/>
      <c r="HM9" s="274"/>
      <c r="HN9" s="274"/>
      <c r="HO9" s="274"/>
      <c r="HP9" s="274"/>
      <c r="HQ9" s="274"/>
      <c r="HR9" s="274"/>
      <c r="HS9" s="274"/>
      <c r="HT9" s="274"/>
      <c r="HU9" s="274"/>
      <c r="HV9" s="274"/>
      <c r="HW9" s="274"/>
      <c r="HX9" s="274"/>
      <c r="HY9" s="274"/>
      <c r="HZ9" s="274"/>
      <c r="IA9" s="274"/>
      <c r="IB9" s="274"/>
      <c r="IC9" s="274"/>
      <c r="ID9" s="274"/>
      <c r="IE9" s="274"/>
      <c r="IF9" s="274"/>
      <c r="IG9" s="274"/>
      <c r="IH9" s="274"/>
      <c r="II9" s="274"/>
      <c r="IJ9" s="274"/>
      <c r="IK9" s="274"/>
      <c r="IL9" s="274"/>
      <c r="IM9" s="274"/>
      <c r="IN9" s="274"/>
      <c r="IO9" s="274"/>
      <c r="IP9" s="274"/>
      <c r="IQ9" s="274"/>
      <c r="IR9" s="274"/>
    </row>
    <row r="10" ht="30" customHeight="1" spans="1:252">
      <c r="A10" s="265" t="s">
        <v>56</v>
      </c>
      <c r="B10" s="255">
        <v>81</v>
      </c>
      <c r="C10" s="255">
        <v>70</v>
      </c>
      <c r="D10" s="256">
        <v>114.3</v>
      </c>
      <c r="E10" s="208" t="s">
        <v>57</v>
      </c>
      <c r="F10" s="266">
        <v>15</v>
      </c>
      <c r="G10" s="255">
        <v>56</v>
      </c>
      <c r="H10" s="256">
        <v>25</v>
      </c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  <c r="IK10" s="274"/>
      <c r="IL10" s="274"/>
      <c r="IM10" s="274"/>
      <c r="IN10" s="274"/>
      <c r="IO10" s="274"/>
      <c r="IP10" s="274"/>
      <c r="IQ10" s="274"/>
      <c r="IR10" s="274"/>
    </row>
    <row r="11" ht="30" customHeight="1" spans="1:252">
      <c r="A11" s="267" t="s">
        <v>58</v>
      </c>
      <c r="B11" s="255">
        <v>525</v>
      </c>
      <c r="C11" s="255">
        <v>500</v>
      </c>
      <c r="D11" s="256">
        <v>103.4</v>
      </c>
      <c r="E11" s="208" t="s">
        <v>59</v>
      </c>
      <c r="F11" s="266">
        <v>47995</v>
      </c>
      <c r="G11" s="210">
        <v>60790</v>
      </c>
      <c r="H11" s="256">
        <v>79</v>
      </c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4"/>
      <c r="GZ11" s="274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4"/>
      <c r="HQ11" s="274"/>
      <c r="HR11" s="274"/>
      <c r="HS11" s="274"/>
      <c r="HT11" s="274"/>
      <c r="HU11" s="274"/>
      <c r="HV11" s="274"/>
      <c r="HW11" s="274"/>
      <c r="HX11" s="274"/>
      <c r="HY11" s="274"/>
      <c r="HZ11" s="274"/>
      <c r="IA11" s="274"/>
      <c r="IB11" s="274"/>
      <c r="IC11" s="274"/>
      <c r="ID11" s="274"/>
      <c r="IE11" s="274"/>
      <c r="IF11" s="274"/>
      <c r="IG11" s="274"/>
      <c r="IH11" s="274"/>
      <c r="II11" s="274"/>
      <c r="IJ11" s="274"/>
      <c r="IK11" s="274"/>
      <c r="IL11" s="274"/>
      <c r="IM11" s="274"/>
      <c r="IN11" s="274"/>
      <c r="IO11" s="274"/>
      <c r="IP11" s="274"/>
      <c r="IQ11" s="274"/>
      <c r="IR11" s="274"/>
    </row>
    <row r="12" ht="30" customHeight="1" spans="1:8">
      <c r="A12" s="264"/>
      <c r="B12" s="268"/>
      <c r="C12" s="255"/>
      <c r="D12" s="256"/>
      <c r="E12" s="208" t="s">
        <v>60</v>
      </c>
      <c r="F12" s="258">
        <v>11296</v>
      </c>
      <c r="G12" s="255">
        <v>11296</v>
      </c>
      <c r="H12" s="256">
        <v>100</v>
      </c>
    </row>
    <row r="13" ht="30" customHeight="1" spans="1:8">
      <c r="A13" s="210"/>
      <c r="B13" s="268"/>
      <c r="C13" s="255"/>
      <c r="D13" s="256"/>
      <c r="E13" s="228" t="s">
        <v>61</v>
      </c>
      <c r="F13" s="258">
        <v>65</v>
      </c>
      <c r="G13" s="255">
        <v>65</v>
      </c>
      <c r="H13" s="256">
        <v>100</v>
      </c>
    </row>
    <row r="14" s="249" customFormat="1" ht="30" customHeight="1" spans="1:8">
      <c r="A14" s="231" t="s">
        <v>62</v>
      </c>
      <c r="B14" s="269">
        <f t="shared" ref="B14:G14" si="0">SUM(B6:B13)</f>
        <v>22007</v>
      </c>
      <c r="C14" s="270">
        <f t="shared" si="0"/>
        <v>21418</v>
      </c>
      <c r="D14" s="271">
        <f>ROUND(B14/C14*100,1)</f>
        <v>102.8</v>
      </c>
      <c r="E14" s="231" t="s">
        <v>63</v>
      </c>
      <c r="F14" s="270">
        <f t="shared" si="0"/>
        <v>70411</v>
      </c>
      <c r="G14" s="270">
        <f t="shared" si="0"/>
        <v>86730</v>
      </c>
      <c r="H14" s="271">
        <f>ROUND(F14/G14*100,1)</f>
        <v>81.2</v>
      </c>
    </row>
    <row r="15" ht="30" customHeight="1" spans="1:8">
      <c r="A15" s="210" t="s">
        <v>64</v>
      </c>
      <c r="B15" s="210">
        <v>5757</v>
      </c>
      <c r="C15" s="210">
        <v>8760</v>
      </c>
      <c r="D15" s="256"/>
      <c r="E15" s="228" t="s">
        <v>65</v>
      </c>
      <c r="F15" s="255">
        <v>3203</v>
      </c>
      <c r="G15" s="255">
        <v>8760</v>
      </c>
      <c r="H15" s="256"/>
    </row>
    <row r="16" ht="30" customHeight="1" spans="1:8">
      <c r="A16" s="210" t="s">
        <v>66</v>
      </c>
      <c r="B16" s="272">
        <v>57700</v>
      </c>
      <c r="C16" s="255">
        <v>57700</v>
      </c>
      <c r="D16" s="256"/>
      <c r="E16" s="231" t="s">
        <v>67</v>
      </c>
      <c r="F16" s="270">
        <f>F14+F15</f>
        <v>73614</v>
      </c>
      <c r="G16" s="270">
        <f>G14+G15</f>
        <v>95490</v>
      </c>
      <c r="H16" s="271">
        <f>ROUND(F16/G16*100,1)</f>
        <v>77.1</v>
      </c>
    </row>
    <row r="17" ht="30" customHeight="1" spans="1:8">
      <c r="A17" s="265" t="s">
        <v>68</v>
      </c>
      <c r="B17" s="272">
        <v>7383</v>
      </c>
      <c r="C17" s="255">
        <v>7383</v>
      </c>
      <c r="D17" s="256"/>
      <c r="E17" s="228" t="s">
        <v>69</v>
      </c>
      <c r="F17" s="255">
        <v>92</v>
      </c>
      <c r="G17" s="255">
        <v>92</v>
      </c>
      <c r="H17" s="256"/>
    </row>
    <row r="18" ht="30" customHeight="1" spans="1:8">
      <c r="A18" s="210" t="s">
        <v>70</v>
      </c>
      <c r="B18" s="272">
        <v>9537</v>
      </c>
      <c r="C18" s="255">
        <v>6279</v>
      </c>
      <c r="D18" s="256"/>
      <c r="E18" s="228" t="s">
        <v>71</v>
      </c>
      <c r="F18" s="255">
        <v>5328</v>
      </c>
      <c r="G18" s="255">
        <v>5328</v>
      </c>
      <c r="H18" s="256"/>
    </row>
    <row r="19" ht="30" customHeight="1" spans="1:8">
      <c r="A19" s="210"/>
      <c r="B19" s="272"/>
      <c r="C19" s="255"/>
      <c r="D19" s="255"/>
      <c r="E19" s="210" t="s">
        <v>72</v>
      </c>
      <c r="F19" s="210">
        <v>630</v>
      </c>
      <c r="G19" s="210">
        <v>630</v>
      </c>
      <c r="H19" s="256"/>
    </row>
    <row r="20" ht="30" customHeight="1" spans="1:8">
      <c r="A20" s="210"/>
      <c r="B20" s="210"/>
      <c r="C20" s="210"/>
      <c r="D20" s="255"/>
      <c r="E20" s="210" t="s">
        <v>73</v>
      </c>
      <c r="F20" s="273">
        <v>22720</v>
      </c>
      <c r="G20" s="210"/>
      <c r="H20" s="256"/>
    </row>
    <row r="21" s="249" customFormat="1" ht="30" customHeight="1" spans="1:8">
      <c r="A21" s="200" t="s">
        <v>74</v>
      </c>
      <c r="B21" s="269">
        <f>SUM(B14:B20)</f>
        <v>102384</v>
      </c>
      <c r="C21" s="269">
        <f>SUM(C14:C20)</f>
        <v>101540</v>
      </c>
      <c r="D21" s="269"/>
      <c r="E21" s="200" t="s">
        <v>74</v>
      </c>
      <c r="F21" s="269">
        <f>SUM(F16:F20)</f>
        <v>102384</v>
      </c>
      <c r="G21" s="269">
        <f>SUM(G16:G20)</f>
        <v>101540</v>
      </c>
      <c r="H21" s="269"/>
    </row>
    <row r="22" ht="35.1" customHeight="1" spans="8:8">
      <c r="H22" s="197"/>
    </row>
  </sheetData>
  <mergeCells count="3">
    <mergeCell ref="A2:H2"/>
    <mergeCell ref="A4:D4"/>
    <mergeCell ref="E4:H4"/>
  </mergeCells>
  <printOptions horizontalCentered="1"/>
  <pageMargins left="0.393700787401575" right="0.393700787401575" top="0.590551181102362" bottom="0.590551181102362" header="0.393700787401575" footer="0.590551181102362"/>
  <pageSetup paperSize="9" scale="81" firstPageNumber="18" orientation="landscape" blackAndWhite="1" useFirstPageNumber="1"/>
  <headerFooter alignWithMargins="0">
    <oddFooter>&amp;L&amp;14-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workbookViewId="0">
      <selection activeCell="H5" sqref="H5"/>
    </sheetView>
  </sheetViews>
  <sheetFormatPr defaultColWidth="9" defaultRowHeight="13.5" outlineLevelCol="7"/>
  <cols>
    <col min="1" max="1" width="30.625" style="234" customWidth="1"/>
    <col min="2" max="4" width="13.625" style="234" customWidth="1"/>
    <col min="5" max="5" width="30.625" style="234" customWidth="1"/>
    <col min="6" max="8" width="13.625" style="234" customWidth="1"/>
    <col min="9" max="16384" width="9" style="234"/>
  </cols>
  <sheetData>
    <row r="1" ht="30" customHeight="1" spans="1:1">
      <c r="A1" s="235" t="s">
        <v>75</v>
      </c>
    </row>
    <row r="2" ht="50.1" customHeight="1" spans="1:8">
      <c r="A2" s="236" t="s">
        <v>76</v>
      </c>
      <c r="B2" s="236"/>
      <c r="C2" s="236"/>
      <c r="D2" s="236"/>
      <c r="E2" s="236"/>
      <c r="F2" s="236"/>
      <c r="G2" s="236"/>
      <c r="H2" s="236"/>
    </row>
    <row r="3" ht="30" customHeight="1" spans="8:8">
      <c r="H3" s="237" t="s">
        <v>2</v>
      </c>
    </row>
    <row r="4" ht="30" customHeight="1" spans="1:8">
      <c r="A4" s="238" t="s">
        <v>77</v>
      </c>
      <c r="B4" s="239"/>
      <c r="C4" s="239"/>
      <c r="D4" s="239"/>
      <c r="E4" s="240" t="s">
        <v>78</v>
      </c>
      <c r="F4" s="241"/>
      <c r="G4" s="241"/>
      <c r="H4" s="241"/>
    </row>
    <row r="5" ht="39" customHeight="1" spans="1:8">
      <c r="A5" s="241" t="s">
        <v>79</v>
      </c>
      <c r="B5" s="203" t="s">
        <v>4</v>
      </c>
      <c r="C5" s="204" t="s">
        <v>80</v>
      </c>
      <c r="D5" s="204" t="s">
        <v>81</v>
      </c>
      <c r="E5" s="241" t="s">
        <v>79</v>
      </c>
      <c r="F5" s="203" t="s">
        <v>4</v>
      </c>
      <c r="G5" s="204" t="s">
        <v>80</v>
      </c>
      <c r="H5" s="204" t="s">
        <v>81</v>
      </c>
    </row>
    <row r="6" ht="36" customHeight="1" spans="1:8">
      <c r="A6" s="242" t="s">
        <v>82</v>
      </c>
      <c r="B6" s="214">
        <v>14750</v>
      </c>
      <c r="C6" s="243">
        <v>13525</v>
      </c>
      <c r="D6" s="214">
        <f>ROUND(B6/C6*100,1)</f>
        <v>109.1</v>
      </c>
      <c r="E6" s="242" t="s">
        <v>82</v>
      </c>
      <c r="F6" s="214">
        <v>10573</v>
      </c>
      <c r="G6" s="243">
        <v>10179</v>
      </c>
      <c r="H6" s="214">
        <f>ROUND(F6/G6*100,1)</f>
        <v>103.9</v>
      </c>
    </row>
    <row r="7" ht="36" customHeight="1" spans="1:8">
      <c r="A7" s="242" t="s">
        <v>83</v>
      </c>
      <c r="B7" s="214">
        <v>25219</v>
      </c>
      <c r="C7" s="243">
        <v>24485</v>
      </c>
      <c r="D7" s="244">
        <f>ROUND(B7/C7*100,1)</f>
        <v>103</v>
      </c>
      <c r="E7" s="242" t="s">
        <v>83</v>
      </c>
      <c r="F7" s="214">
        <v>25136</v>
      </c>
      <c r="G7" s="243">
        <v>24397</v>
      </c>
      <c r="H7" s="244">
        <f>ROUND(F7/G7*100,1)</f>
        <v>103</v>
      </c>
    </row>
    <row r="8" s="233" customFormat="1" ht="36" customHeight="1" spans="1:8">
      <c r="A8" s="241" t="s">
        <v>84</v>
      </c>
      <c r="B8" s="245">
        <f t="shared" ref="B8:G8" si="0">B6+B7</f>
        <v>39969</v>
      </c>
      <c r="C8" s="245">
        <f t="shared" si="0"/>
        <v>38010</v>
      </c>
      <c r="D8" s="225">
        <f>ROUND(B8/C8*100,1)</f>
        <v>105.2</v>
      </c>
      <c r="E8" s="241" t="s">
        <v>84</v>
      </c>
      <c r="F8" s="245">
        <f t="shared" si="0"/>
        <v>35709</v>
      </c>
      <c r="G8" s="245">
        <f t="shared" si="0"/>
        <v>34576</v>
      </c>
      <c r="H8" s="225">
        <f>ROUND(F8/G8*100,1)</f>
        <v>103.3</v>
      </c>
    </row>
    <row r="9" ht="36" customHeight="1" spans="1:8">
      <c r="A9" s="246"/>
      <c r="B9" s="225"/>
      <c r="C9" s="225"/>
      <c r="D9" s="225"/>
      <c r="E9" s="247" t="s">
        <v>85</v>
      </c>
      <c r="F9" s="248">
        <f>B8-F8</f>
        <v>4260</v>
      </c>
      <c r="G9" s="248">
        <f>C8-G8</f>
        <v>3434</v>
      </c>
      <c r="H9" s="248"/>
    </row>
    <row r="10" ht="30" customHeight="1"/>
  </sheetData>
  <mergeCells count="3">
    <mergeCell ref="A2:H2"/>
    <mergeCell ref="A4:D4"/>
    <mergeCell ref="E4:H4"/>
  </mergeCells>
  <printOptions horizontalCentered="1"/>
  <pageMargins left="0.393700787401575" right="0.393700787401575" top="0.78740157480315" bottom="0.590551181102362" header="0.393700787401575" footer="0.590551181102362"/>
  <pageSetup paperSize="9" scale="91" firstPageNumber="19" fitToHeight="0" orientation="landscape" blackAndWhite="1" useFirstPageNumber="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workbookViewId="0">
      <selection activeCell="F7" sqref="F7"/>
    </sheetView>
  </sheetViews>
  <sheetFormatPr defaultColWidth="9" defaultRowHeight="14.25" outlineLevelCol="7"/>
  <cols>
    <col min="1" max="1" width="32.625" style="195" customWidth="1"/>
    <col min="2" max="4" width="13.625" style="195" customWidth="1"/>
    <col min="5" max="5" width="32.625" style="195" customWidth="1"/>
    <col min="6" max="8" width="13.625" style="195" customWidth="1"/>
    <col min="9" max="16384" width="9" style="195"/>
  </cols>
  <sheetData>
    <row r="1" ht="20.25" spans="1:8">
      <c r="A1" s="196" t="s">
        <v>86</v>
      </c>
      <c r="B1" s="197"/>
      <c r="C1" s="197"/>
      <c r="D1" s="197"/>
      <c r="E1" s="197"/>
      <c r="F1" s="197"/>
      <c r="G1" s="197"/>
      <c r="H1" s="197"/>
    </row>
    <row r="2" ht="25.5" spans="1:8">
      <c r="A2" s="198" t="s">
        <v>87</v>
      </c>
      <c r="B2" s="198"/>
      <c r="C2" s="198"/>
      <c r="D2" s="198"/>
      <c r="E2" s="198"/>
      <c r="F2" s="198"/>
      <c r="G2" s="198"/>
      <c r="H2" s="198"/>
    </row>
    <row r="3" spans="1:8">
      <c r="A3" s="197"/>
      <c r="B3" s="197"/>
      <c r="C3" s="197"/>
      <c r="D3" s="197"/>
      <c r="E3" s="197"/>
      <c r="F3" s="197"/>
      <c r="G3" s="197"/>
      <c r="H3" s="199" t="s">
        <v>2</v>
      </c>
    </row>
    <row r="4" ht="30" customHeight="1" spans="1:8">
      <c r="A4" s="200" t="s">
        <v>88</v>
      </c>
      <c r="B4" s="201"/>
      <c r="C4" s="201"/>
      <c r="D4" s="201"/>
      <c r="E4" s="202" t="s">
        <v>89</v>
      </c>
      <c r="F4" s="202"/>
      <c r="G4" s="202"/>
      <c r="H4" s="202"/>
    </row>
    <row r="5" ht="30" customHeight="1" spans="1:8">
      <c r="A5" s="202" t="s">
        <v>90</v>
      </c>
      <c r="B5" s="203" t="s">
        <v>4</v>
      </c>
      <c r="C5" s="204" t="s">
        <v>47</v>
      </c>
      <c r="D5" s="204" t="s">
        <v>6</v>
      </c>
      <c r="E5" s="202" t="s">
        <v>90</v>
      </c>
      <c r="F5" s="203" t="s">
        <v>4</v>
      </c>
      <c r="G5" s="204" t="s">
        <v>47</v>
      </c>
      <c r="H5" s="204" t="s">
        <v>6</v>
      </c>
    </row>
    <row r="6" ht="30" customHeight="1" spans="1:8">
      <c r="A6" s="205" t="s">
        <v>91</v>
      </c>
      <c r="B6" s="206"/>
      <c r="C6" s="207"/>
      <c r="D6" s="64"/>
      <c r="E6" s="208" t="s">
        <v>92</v>
      </c>
      <c r="F6" s="209"/>
      <c r="G6" s="209"/>
      <c r="H6" s="210"/>
    </row>
    <row r="7" ht="30" customHeight="1" spans="1:8">
      <c r="A7" s="211" t="s">
        <v>93</v>
      </c>
      <c r="B7" s="212">
        <v>280</v>
      </c>
      <c r="C7" s="213">
        <v>280</v>
      </c>
      <c r="D7" s="214">
        <f>ROUND(B7/C7*100,1)</f>
        <v>100</v>
      </c>
      <c r="E7" s="215" t="s">
        <v>94</v>
      </c>
      <c r="F7" s="216"/>
      <c r="G7" s="216"/>
      <c r="H7" s="210"/>
    </row>
    <row r="8" ht="30" customHeight="1" spans="1:8">
      <c r="A8" s="217" t="s">
        <v>95</v>
      </c>
      <c r="B8" s="218"/>
      <c r="C8" s="219"/>
      <c r="D8" s="214"/>
      <c r="E8" s="220" t="s">
        <v>96</v>
      </c>
      <c r="F8" s="216">
        <v>500</v>
      </c>
      <c r="G8" s="216">
        <v>500</v>
      </c>
      <c r="H8" s="214">
        <f t="shared" ref="H8:H13" si="0">ROUND(F8/G8*100,1)</f>
        <v>100</v>
      </c>
    </row>
    <row r="9" ht="30" customHeight="1" spans="1:8">
      <c r="A9" s="217" t="s">
        <v>97</v>
      </c>
      <c r="B9" s="221"/>
      <c r="C9" s="222"/>
      <c r="D9" s="214"/>
      <c r="E9" s="220" t="s">
        <v>98</v>
      </c>
      <c r="F9" s="216"/>
      <c r="G9" s="216"/>
      <c r="H9" s="210"/>
    </row>
    <row r="10" ht="30" customHeight="1" spans="1:8">
      <c r="A10" s="217" t="s">
        <v>99</v>
      </c>
      <c r="B10" s="221">
        <v>220</v>
      </c>
      <c r="C10" s="222">
        <v>220</v>
      </c>
      <c r="D10" s="214">
        <f>ROUND(B10/C10*100,1)</f>
        <v>100</v>
      </c>
      <c r="E10" s="220" t="s">
        <v>100</v>
      </c>
      <c r="F10" s="64"/>
      <c r="G10" s="64"/>
      <c r="H10" s="210"/>
    </row>
    <row r="11" ht="30" customHeight="1" spans="1:8">
      <c r="A11" s="202" t="s">
        <v>62</v>
      </c>
      <c r="B11" s="223">
        <f t="shared" ref="B11:G11" si="1">SUM(B6:B10)</f>
        <v>500</v>
      </c>
      <c r="C11" s="224">
        <f t="shared" si="1"/>
        <v>500</v>
      </c>
      <c r="D11" s="225">
        <f>ROUND(B11/C11*100,1)</f>
        <v>100</v>
      </c>
      <c r="E11" s="226" t="s">
        <v>63</v>
      </c>
      <c r="F11" s="227">
        <f t="shared" si="1"/>
        <v>500</v>
      </c>
      <c r="G11" s="227">
        <f t="shared" si="1"/>
        <v>500</v>
      </c>
      <c r="H11" s="225">
        <f t="shared" si="0"/>
        <v>100</v>
      </c>
    </row>
    <row r="12" ht="30" customHeight="1" spans="1:8">
      <c r="A12" s="210" t="s">
        <v>64</v>
      </c>
      <c r="B12" s="210">
        <v>32</v>
      </c>
      <c r="C12" s="210">
        <v>32</v>
      </c>
      <c r="D12" s="64"/>
      <c r="E12" s="228" t="s">
        <v>65</v>
      </c>
      <c r="F12" s="229">
        <v>58</v>
      </c>
      <c r="G12" s="216">
        <v>90</v>
      </c>
      <c r="H12" s="230"/>
    </row>
    <row r="13" ht="30" customHeight="1" spans="1:8">
      <c r="A13" s="210" t="s">
        <v>70</v>
      </c>
      <c r="B13" s="210">
        <v>58</v>
      </c>
      <c r="C13" s="210">
        <v>58</v>
      </c>
      <c r="D13" s="64"/>
      <c r="E13" s="231" t="s">
        <v>67</v>
      </c>
      <c r="F13" s="232">
        <f>F11+F12</f>
        <v>558</v>
      </c>
      <c r="G13" s="232">
        <f>G11+G12</f>
        <v>590</v>
      </c>
      <c r="H13" s="225">
        <f t="shared" si="0"/>
        <v>94.6</v>
      </c>
    </row>
    <row r="14" ht="30" customHeight="1" spans="1:8">
      <c r="A14" s="210"/>
      <c r="B14" s="210"/>
      <c r="C14" s="210"/>
      <c r="D14" s="210"/>
      <c r="E14" s="210" t="s">
        <v>72</v>
      </c>
      <c r="F14" s="210"/>
      <c r="G14" s="210"/>
      <c r="H14" s="230"/>
    </row>
    <row r="15" ht="30" customHeight="1" spans="1:8">
      <c r="A15" s="210"/>
      <c r="B15" s="210"/>
      <c r="C15" s="210"/>
      <c r="D15" s="210"/>
      <c r="E15" s="210" t="s">
        <v>73</v>
      </c>
      <c r="F15" s="210">
        <v>32</v>
      </c>
      <c r="G15" s="210"/>
      <c r="H15" s="230"/>
    </row>
    <row r="16" ht="30" customHeight="1" spans="1:8">
      <c r="A16" s="202" t="s">
        <v>101</v>
      </c>
      <c r="B16" s="232">
        <f>SUM(B11:B13)</f>
        <v>590</v>
      </c>
      <c r="C16" s="232">
        <f>SUM(C11:C13)</f>
        <v>590</v>
      </c>
      <c r="D16" s="232"/>
      <c r="E16" s="202" t="s">
        <v>101</v>
      </c>
      <c r="F16" s="232">
        <f>SUM(F13:F15)</f>
        <v>590</v>
      </c>
      <c r="G16" s="232">
        <f>SUM(G13:G15)</f>
        <v>590</v>
      </c>
      <c r="H16" s="232"/>
    </row>
  </sheetData>
  <mergeCells count="3">
    <mergeCell ref="A2:H2"/>
    <mergeCell ref="A4:D4"/>
    <mergeCell ref="E4:H4"/>
  </mergeCells>
  <pageMargins left="0.747916666666667" right="0.747916666666667" top="0.984027777777778" bottom="0.984027777777778" header="0.511805555555556" footer="0.511805555555556"/>
  <pageSetup paperSize="9" scale="83" orientation="landscape" blackAndWhite="1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D51"/>
  <sheetViews>
    <sheetView workbookViewId="0">
      <selection activeCell="F5" sqref="F5"/>
    </sheetView>
  </sheetViews>
  <sheetFormatPr defaultColWidth="9" defaultRowHeight="14.25" outlineLevelCol="3"/>
  <cols>
    <col min="1" max="1" width="44.625" style="164" customWidth="1"/>
    <col min="2" max="4" width="14.625" style="164" customWidth="1"/>
    <col min="5" max="15" width="9" style="164"/>
    <col min="16" max="16384" width="9" style="1"/>
  </cols>
  <sheetData>
    <row r="1" ht="20.1" customHeight="1" spans="1:4">
      <c r="A1" s="101" t="s">
        <v>102</v>
      </c>
      <c r="B1" s="102"/>
      <c r="C1" s="102"/>
      <c r="D1" s="165"/>
    </row>
    <row r="2" ht="20.1" customHeight="1" spans="1:4">
      <c r="A2" s="104" t="s">
        <v>103</v>
      </c>
      <c r="B2" s="104"/>
      <c r="C2" s="104"/>
      <c r="D2" s="104"/>
    </row>
    <row r="3" ht="20.1" customHeight="1" spans="1:4">
      <c r="A3" s="101"/>
      <c r="B3" s="101"/>
      <c r="C3" s="102"/>
      <c r="D3" s="166" t="s">
        <v>2</v>
      </c>
    </row>
    <row r="4" ht="39.95" customHeight="1" spans="1:4">
      <c r="A4" s="107" t="s">
        <v>104</v>
      </c>
      <c r="B4" s="107" t="s">
        <v>105</v>
      </c>
      <c r="C4" s="106" t="s">
        <v>106</v>
      </c>
      <c r="D4" s="167" t="s">
        <v>107</v>
      </c>
    </row>
    <row r="5" ht="20.1" customHeight="1" spans="1:4">
      <c r="A5" s="168" t="s">
        <v>108</v>
      </c>
      <c r="B5" s="169">
        <f>SUM(B6:B21)</f>
        <v>78300</v>
      </c>
      <c r="C5" s="169">
        <f>SUM(C6:C21)</f>
        <v>84000</v>
      </c>
      <c r="D5" s="170">
        <f>ROUND(B5/C5*100,2)</f>
        <v>93.21</v>
      </c>
    </row>
    <row r="6" ht="20.1" customHeight="1" spans="1:4">
      <c r="A6" s="171" t="s">
        <v>109</v>
      </c>
      <c r="B6" s="171">
        <v>35000</v>
      </c>
      <c r="C6" s="171">
        <v>38700</v>
      </c>
      <c r="D6" s="172">
        <f t="shared" ref="D6:D51" si="0">ROUND(B6/C6*100,2)</f>
        <v>90.44</v>
      </c>
    </row>
    <row r="7" ht="20.1" customHeight="1" spans="1:4">
      <c r="A7" s="171" t="s">
        <v>110</v>
      </c>
      <c r="B7" s="171">
        <v>6400</v>
      </c>
      <c r="C7" s="171">
        <v>10200</v>
      </c>
      <c r="D7" s="172">
        <f t="shared" si="0"/>
        <v>62.75</v>
      </c>
    </row>
    <row r="8" ht="20.1" customHeight="1" spans="1:4">
      <c r="A8" s="171" t="s">
        <v>111</v>
      </c>
      <c r="B8" s="171"/>
      <c r="C8" s="171"/>
      <c r="D8" s="172"/>
    </row>
    <row r="9" ht="20.1" customHeight="1" spans="1:4">
      <c r="A9" s="171" t="s">
        <v>112</v>
      </c>
      <c r="B9" s="171">
        <v>3500</v>
      </c>
      <c r="C9" s="171">
        <v>4000</v>
      </c>
      <c r="D9" s="172">
        <f t="shared" si="0"/>
        <v>87.5</v>
      </c>
    </row>
    <row r="10" ht="20.1" customHeight="1" spans="1:4">
      <c r="A10" s="171" t="s">
        <v>113</v>
      </c>
      <c r="B10" s="171">
        <v>4000</v>
      </c>
      <c r="C10" s="171">
        <v>4500</v>
      </c>
      <c r="D10" s="172">
        <f t="shared" si="0"/>
        <v>88.89</v>
      </c>
    </row>
    <row r="11" ht="20.1" customHeight="1" spans="1:4">
      <c r="A11" s="171" t="s">
        <v>114</v>
      </c>
      <c r="B11" s="171">
        <v>3400</v>
      </c>
      <c r="C11" s="171">
        <v>4200</v>
      </c>
      <c r="D11" s="172">
        <f t="shared" si="0"/>
        <v>80.95</v>
      </c>
    </row>
    <row r="12" ht="20.1" customHeight="1" spans="1:4">
      <c r="A12" s="171" t="s">
        <v>115</v>
      </c>
      <c r="B12" s="171">
        <v>2800</v>
      </c>
      <c r="C12" s="171">
        <v>2500</v>
      </c>
      <c r="D12" s="172">
        <f t="shared" si="0"/>
        <v>112</v>
      </c>
    </row>
    <row r="13" ht="20.1" customHeight="1" spans="1:4">
      <c r="A13" s="171" t="s">
        <v>116</v>
      </c>
      <c r="B13" s="171">
        <v>1300</v>
      </c>
      <c r="C13" s="171">
        <v>1500</v>
      </c>
      <c r="D13" s="172">
        <f t="shared" si="0"/>
        <v>86.67</v>
      </c>
    </row>
    <row r="14" ht="20.1" customHeight="1" spans="1:4">
      <c r="A14" s="171" t="s">
        <v>117</v>
      </c>
      <c r="B14" s="171">
        <v>2500</v>
      </c>
      <c r="C14" s="171">
        <v>2800</v>
      </c>
      <c r="D14" s="172">
        <f t="shared" si="0"/>
        <v>89.29</v>
      </c>
    </row>
    <row r="15" ht="20.1" customHeight="1" spans="1:4">
      <c r="A15" s="171" t="s">
        <v>118</v>
      </c>
      <c r="B15" s="171">
        <v>7000</v>
      </c>
      <c r="C15" s="171">
        <v>5900</v>
      </c>
      <c r="D15" s="172">
        <f t="shared" si="0"/>
        <v>118.64</v>
      </c>
    </row>
    <row r="16" ht="20.1" customHeight="1" spans="1:4">
      <c r="A16" s="171" t="s">
        <v>119</v>
      </c>
      <c r="B16" s="171">
        <v>2200</v>
      </c>
      <c r="C16" s="171">
        <v>1200</v>
      </c>
      <c r="D16" s="172">
        <f t="shared" si="0"/>
        <v>183.33</v>
      </c>
    </row>
    <row r="17" ht="20.1" customHeight="1" spans="1:4">
      <c r="A17" s="171" t="s">
        <v>120</v>
      </c>
      <c r="B17" s="171">
        <v>2600</v>
      </c>
      <c r="C17" s="171">
        <v>1300</v>
      </c>
      <c r="D17" s="172">
        <f t="shared" si="0"/>
        <v>200</v>
      </c>
    </row>
    <row r="18" ht="20.1" customHeight="1" spans="1:4">
      <c r="A18" s="171" t="s">
        <v>121</v>
      </c>
      <c r="B18" s="171">
        <v>4500</v>
      </c>
      <c r="C18" s="171">
        <v>5000</v>
      </c>
      <c r="D18" s="172">
        <f t="shared" si="0"/>
        <v>90</v>
      </c>
    </row>
    <row r="19" ht="20.1" customHeight="1" spans="1:4">
      <c r="A19" s="171" t="s">
        <v>122</v>
      </c>
      <c r="B19" s="171">
        <v>2500</v>
      </c>
      <c r="C19" s="171">
        <v>1600</v>
      </c>
      <c r="D19" s="172">
        <f t="shared" si="0"/>
        <v>156.25</v>
      </c>
    </row>
    <row r="20" ht="20.1" customHeight="1" spans="1:4">
      <c r="A20" s="171" t="s">
        <v>123</v>
      </c>
      <c r="B20" s="171">
        <v>600</v>
      </c>
      <c r="C20" s="171">
        <v>600</v>
      </c>
      <c r="D20" s="172">
        <f t="shared" si="0"/>
        <v>100</v>
      </c>
    </row>
    <row r="21" ht="20.1" customHeight="1" spans="1:4">
      <c r="A21" s="171" t="s">
        <v>124</v>
      </c>
      <c r="B21" s="171"/>
      <c r="C21" s="173"/>
      <c r="D21" s="172"/>
    </row>
    <row r="22" ht="20.1" customHeight="1" spans="1:4">
      <c r="A22" s="168" t="s">
        <v>125</v>
      </c>
      <c r="B22" s="169">
        <f>SUM(B23:B30)</f>
        <v>40000</v>
      </c>
      <c r="C22" s="169">
        <f>SUM(C23:C30)</f>
        <v>32100</v>
      </c>
      <c r="D22" s="170">
        <f t="shared" si="0"/>
        <v>124.61</v>
      </c>
    </row>
    <row r="23" ht="20.1" customHeight="1" spans="1:4">
      <c r="A23" s="171" t="s">
        <v>126</v>
      </c>
      <c r="B23" s="171">
        <v>5500</v>
      </c>
      <c r="C23" s="171">
        <v>4000</v>
      </c>
      <c r="D23" s="174">
        <f t="shared" si="0"/>
        <v>137.5</v>
      </c>
    </row>
    <row r="24" ht="20.1" customHeight="1" spans="1:4">
      <c r="A24" s="171" t="s">
        <v>127</v>
      </c>
      <c r="B24" s="171">
        <v>4500</v>
      </c>
      <c r="C24" s="171">
        <v>4300</v>
      </c>
      <c r="D24" s="172">
        <f t="shared" si="0"/>
        <v>104.65</v>
      </c>
    </row>
    <row r="25" ht="20.1" customHeight="1" spans="1:4">
      <c r="A25" s="171" t="s">
        <v>128</v>
      </c>
      <c r="B25" s="171">
        <v>5500</v>
      </c>
      <c r="C25" s="171">
        <v>4700</v>
      </c>
      <c r="D25" s="172">
        <f t="shared" si="0"/>
        <v>117.02</v>
      </c>
    </row>
    <row r="26" ht="20.1" customHeight="1" spans="1:4">
      <c r="A26" s="171" t="s">
        <v>129</v>
      </c>
      <c r="B26" s="171"/>
      <c r="C26" s="171"/>
      <c r="D26" s="172"/>
    </row>
    <row r="27" ht="20.1" customHeight="1" spans="1:4">
      <c r="A27" s="171" t="s">
        <v>130</v>
      </c>
      <c r="B27" s="171">
        <v>24000</v>
      </c>
      <c r="C27" s="171">
        <v>18000</v>
      </c>
      <c r="D27" s="172">
        <f t="shared" si="0"/>
        <v>133.33</v>
      </c>
    </row>
    <row r="28" ht="20.1" customHeight="1" spans="1:4">
      <c r="A28" s="171" t="s">
        <v>131</v>
      </c>
      <c r="B28" s="171"/>
      <c r="C28" s="171">
        <v>400</v>
      </c>
      <c r="D28" s="172">
        <f t="shared" si="0"/>
        <v>0</v>
      </c>
    </row>
    <row r="29" ht="20.1" customHeight="1" spans="1:4">
      <c r="A29" s="171" t="s">
        <v>132</v>
      </c>
      <c r="B29" s="171">
        <v>200</v>
      </c>
      <c r="C29" s="171">
        <v>400</v>
      </c>
      <c r="D29" s="172">
        <f t="shared" si="0"/>
        <v>50</v>
      </c>
    </row>
    <row r="30" ht="20.1" customHeight="1" spans="1:4">
      <c r="A30" s="171" t="s">
        <v>133</v>
      </c>
      <c r="B30" s="171">
        <v>300</v>
      </c>
      <c r="C30" s="171">
        <v>300</v>
      </c>
      <c r="D30" s="172">
        <f t="shared" si="0"/>
        <v>100</v>
      </c>
    </row>
    <row r="31" ht="20.1" customHeight="1" spans="1:4">
      <c r="A31" s="175" t="s">
        <v>134</v>
      </c>
      <c r="B31" s="169">
        <f>B22+B5</f>
        <v>118300</v>
      </c>
      <c r="C31" s="169">
        <f>C22+C5</f>
        <v>116100</v>
      </c>
      <c r="D31" s="170">
        <f t="shared" si="0"/>
        <v>101.89</v>
      </c>
    </row>
    <row r="32" ht="20.1" customHeight="1" spans="1:4">
      <c r="A32" s="176" t="s">
        <v>135</v>
      </c>
      <c r="B32" s="169"/>
      <c r="C32" s="173"/>
      <c r="D32" s="170"/>
    </row>
    <row r="33" ht="20.1" customHeight="1" spans="1:4">
      <c r="A33" s="176" t="s">
        <v>136</v>
      </c>
      <c r="B33" s="169">
        <f>B34+B39+B40+B41+B42</f>
        <v>186679</v>
      </c>
      <c r="C33" s="169">
        <f>C34+C40+C41+C42</f>
        <v>140340</v>
      </c>
      <c r="D33" s="170">
        <f t="shared" si="0"/>
        <v>133.02</v>
      </c>
    </row>
    <row r="34" ht="20.1" customHeight="1" spans="1:4">
      <c r="A34" s="177" t="s">
        <v>137</v>
      </c>
      <c r="B34" s="173">
        <f>SUM(B35:B37)</f>
        <v>153435</v>
      </c>
      <c r="C34" s="173">
        <f>SUM(C35:C37)</f>
        <v>123160</v>
      </c>
      <c r="D34" s="172">
        <f t="shared" si="0"/>
        <v>124.58</v>
      </c>
    </row>
    <row r="35" ht="20.1" customHeight="1" spans="1:4">
      <c r="A35" s="178" t="s">
        <v>138</v>
      </c>
      <c r="B35" s="179">
        <v>5787</v>
      </c>
      <c r="C35" s="179">
        <v>5787</v>
      </c>
      <c r="D35" s="172">
        <f t="shared" si="0"/>
        <v>100</v>
      </c>
    </row>
    <row r="36" ht="20.1" customHeight="1" spans="1:4">
      <c r="A36" s="178" t="s">
        <v>139</v>
      </c>
      <c r="B36" s="180">
        <f>78199+15315</f>
        <v>93514</v>
      </c>
      <c r="C36" s="179">
        <v>114630</v>
      </c>
      <c r="D36" s="172">
        <f t="shared" si="0"/>
        <v>81.58</v>
      </c>
    </row>
    <row r="37" ht="20.1" customHeight="1" spans="1:4">
      <c r="A37" s="178" t="s">
        <v>140</v>
      </c>
      <c r="B37" s="180">
        <v>54134</v>
      </c>
      <c r="C37" s="179">
        <v>2743</v>
      </c>
      <c r="D37" s="172">
        <f t="shared" si="0"/>
        <v>1973.53</v>
      </c>
    </row>
    <row r="38" ht="20.1" customHeight="1" spans="1:4">
      <c r="A38" s="181" t="s">
        <v>141</v>
      </c>
      <c r="B38" s="179"/>
      <c r="C38" s="179"/>
      <c r="D38" s="172"/>
    </row>
    <row r="39" ht="20.1" customHeight="1" spans="1:4">
      <c r="A39" s="182" t="s">
        <v>142</v>
      </c>
      <c r="B39" s="179">
        <f>7813+11310</f>
        <v>19123</v>
      </c>
      <c r="C39" s="179"/>
      <c r="D39" s="172"/>
    </row>
    <row r="40" ht="20.1" customHeight="1" spans="1:4">
      <c r="A40" s="182" t="s">
        <v>143</v>
      </c>
      <c r="B40" s="179">
        <v>14121</v>
      </c>
      <c r="C40" s="179">
        <v>17180</v>
      </c>
      <c r="D40" s="172">
        <f t="shared" si="0"/>
        <v>82.19</v>
      </c>
    </row>
    <row r="41" ht="20.1" customHeight="1" spans="1:4">
      <c r="A41" s="177" t="s">
        <v>144</v>
      </c>
      <c r="B41" s="179"/>
      <c r="C41" s="179"/>
      <c r="D41" s="172"/>
    </row>
    <row r="42" ht="20.1" customHeight="1" spans="1:4">
      <c r="A42" s="183" t="s">
        <v>145</v>
      </c>
      <c r="B42" s="182"/>
      <c r="C42" s="173"/>
      <c r="D42" s="172"/>
    </row>
    <row r="43" ht="20.1" customHeight="1" spans="1:4">
      <c r="A43" s="182" t="s">
        <v>146</v>
      </c>
      <c r="B43" s="169"/>
      <c r="C43" s="173"/>
      <c r="D43" s="170"/>
    </row>
    <row r="44" ht="20.1" customHeight="1" spans="1:4">
      <c r="A44" s="184" t="s">
        <v>147</v>
      </c>
      <c r="B44" s="169">
        <f>B31+B33</f>
        <v>304979</v>
      </c>
      <c r="C44" s="169">
        <f>C31+C33</f>
        <v>256440</v>
      </c>
      <c r="D44" s="185">
        <f t="shared" si="0"/>
        <v>118.93</v>
      </c>
    </row>
    <row r="45" ht="20.1" customHeight="1" spans="1:4">
      <c r="A45" s="186" t="s">
        <v>148</v>
      </c>
      <c r="B45" s="187">
        <f>SUM(B46:B50)</f>
        <v>50700</v>
      </c>
      <c r="C45" s="187">
        <f>SUM(C46:C50)</f>
        <v>61000</v>
      </c>
      <c r="D45" s="188">
        <f t="shared" si="0"/>
        <v>83.11</v>
      </c>
    </row>
    <row r="46" ht="20.1" customHeight="1" spans="1:4">
      <c r="A46" s="189" t="s">
        <v>149</v>
      </c>
      <c r="B46" s="190">
        <f>B6</f>
        <v>35000</v>
      </c>
      <c r="C46" s="190">
        <f>C6</f>
        <v>38700</v>
      </c>
      <c r="D46" s="191">
        <f t="shared" si="0"/>
        <v>90.44</v>
      </c>
    </row>
    <row r="47" ht="20.1" customHeight="1" spans="1:4">
      <c r="A47" s="189" t="s">
        <v>150</v>
      </c>
      <c r="B47" s="190">
        <v>24</v>
      </c>
      <c r="C47" s="192">
        <v>18</v>
      </c>
      <c r="D47" s="191">
        <f t="shared" si="0"/>
        <v>133.33</v>
      </c>
    </row>
    <row r="48" ht="20.1" customHeight="1" spans="1:4">
      <c r="A48" s="189" t="s">
        <v>151</v>
      </c>
      <c r="B48" s="190">
        <f>B7*1.5</f>
        <v>9600</v>
      </c>
      <c r="C48" s="190">
        <f>C7*1.5</f>
        <v>15300</v>
      </c>
      <c r="D48" s="191">
        <f t="shared" si="0"/>
        <v>62.75</v>
      </c>
    </row>
    <row r="49" ht="20.1" customHeight="1" spans="1:4">
      <c r="A49" s="189" t="s">
        <v>152</v>
      </c>
      <c r="B49" s="190">
        <f>B9*1.5</f>
        <v>5250</v>
      </c>
      <c r="C49" s="190">
        <f>C9*1.5</f>
        <v>6000</v>
      </c>
      <c r="D49" s="191">
        <f t="shared" si="0"/>
        <v>87.5</v>
      </c>
    </row>
    <row r="50" ht="20.1" customHeight="1" spans="1:4">
      <c r="A50" s="189" t="s">
        <v>153</v>
      </c>
      <c r="B50" s="193">
        <v>826</v>
      </c>
      <c r="C50" s="192">
        <v>982</v>
      </c>
      <c r="D50" s="191">
        <f t="shared" si="0"/>
        <v>84.11</v>
      </c>
    </row>
    <row r="51" ht="20.1" customHeight="1" spans="1:4">
      <c r="A51" s="194" t="s">
        <v>7</v>
      </c>
      <c r="B51" s="187">
        <f>B31+B45</f>
        <v>169000</v>
      </c>
      <c r="C51" s="187">
        <f>C31+C45</f>
        <v>177100</v>
      </c>
      <c r="D51" s="188">
        <f t="shared" si="0"/>
        <v>95.43</v>
      </c>
    </row>
  </sheetData>
  <autoFilter ref="A4:D51">
    <extLst/>
  </autoFilter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2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workbookViewId="0">
      <selection activeCell="E1" sqref="E$1:G$1048576"/>
    </sheetView>
  </sheetViews>
  <sheetFormatPr defaultColWidth="9" defaultRowHeight="14.25" outlineLevelCol="6"/>
  <cols>
    <col min="1" max="1" width="44.625" style="1" customWidth="1"/>
    <col min="2" max="4" width="14.625" style="1" customWidth="1"/>
    <col min="5" max="16384" width="9" style="1"/>
  </cols>
  <sheetData>
    <row r="1" ht="20.1" customHeight="1" spans="1:4">
      <c r="A1" s="148" t="s">
        <v>154</v>
      </c>
      <c r="B1" s="149"/>
      <c r="C1" s="2"/>
      <c r="D1" s="2"/>
    </row>
    <row r="2" ht="20.1" customHeight="1" spans="1:4">
      <c r="A2" s="150" t="s">
        <v>155</v>
      </c>
      <c r="B2" s="150"/>
      <c r="C2" s="150"/>
      <c r="D2" s="150"/>
    </row>
    <row r="3" ht="20.1" customHeight="1" spans="1:4">
      <c r="A3" s="151"/>
      <c r="B3" s="149"/>
      <c r="C3" s="2"/>
      <c r="D3" s="87" t="s">
        <v>2</v>
      </c>
    </row>
    <row r="4" ht="39.95" customHeight="1" spans="1:4">
      <c r="A4" s="58" t="s">
        <v>156</v>
      </c>
      <c r="B4" s="58" t="s">
        <v>105</v>
      </c>
      <c r="C4" s="8" t="s">
        <v>106</v>
      </c>
      <c r="D4" s="8" t="s">
        <v>107</v>
      </c>
    </row>
    <row r="5" ht="20.1" customHeight="1" spans="1:4">
      <c r="A5" s="152" t="s">
        <v>157</v>
      </c>
      <c r="B5" s="13">
        <v>26092</v>
      </c>
      <c r="C5" s="13">
        <v>36462</v>
      </c>
      <c r="D5" s="77">
        <f>ROUND(B5/C5*100,2)</f>
        <v>71.56</v>
      </c>
    </row>
    <row r="6" ht="20.1" customHeight="1" spans="1:4">
      <c r="A6" s="152" t="s">
        <v>158</v>
      </c>
      <c r="B6" s="13"/>
      <c r="C6" s="13"/>
      <c r="D6" s="77"/>
    </row>
    <row r="7" ht="20.1" customHeight="1" spans="1:4">
      <c r="A7" s="152" t="s">
        <v>159</v>
      </c>
      <c r="B7" s="13">
        <v>108</v>
      </c>
      <c r="C7" s="13"/>
      <c r="D7" s="77"/>
    </row>
    <row r="8" ht="20.1" customHeight="1" spans="1:4">
      <c r="A8" s="152" t="s">
        <v>160</v>
      </c>
      <c r="B8" s="13">
        <v>12361</v>
      </c>
      <c r="C8" s="13">
        <v>14380</v>
      </c>
      <c r="D8" s="77">
        <f t="shared" ref="D8:D46" si="0">ROUND(B8/C8*100,2)</f>
        <v>85.96</v>
      </c>
    </row>
    <row r="9" ht="20.1" customHeight="1" spans="1:4">
      <c r="A9" s="152" t="s">
        <v>161</v>
      </c>
      <c r="B9" s="13">
        <v>70929</v>
      </c>
      <c r="C9" s="13">
        <v>69718</v>
      </c>
      <c r="D9" s="77">
        <f t="shared" si="0"/>
        <v>101.74</v>
      </c>
    </row>
    <row r="10" ht="20.1" customHeight="1" spans="1:4">
      <c r="A10" s="152" t="s">
        <v>162</v>
      </c>
      <c r="B10" s="13">
        <v>3468</v>
      </c>
      <c r="C10" s="13">
        <v>8659</v>
      </c>
      <c r="D10" s="77">
        <f t="shared" si="0"/>
        <v>40.05</v>
      </c>
    </row>
    <row r="11" ht="20.1" customHeight="1" spans="1:7">
      <c r="A11" s="152" t="s">
        <v>163</v>
      </c>
      <c r="B11" s="13">
        <v>2682</v>
      </c>
      <c r="C11" s="13">
        <v>2565</v>
      </c>
      <c r="D11" s="77">
        <f t="shared" si="0"/>
        <v>104.56</v>
      </c>
      <c r="G11" s="153"/>
    </row>
    <row r="12" ht="20.1" customHeight="1" spans="1:4">
      <c r="A12" s="152" t="s">
        <v>164</v>
      </c>
      <c r="B12" s="13">
        <v>37119</v>
      </c>
      <c r="C12" s="13">
        <v>31230</v>
      </c>
      <c r="D12" s="77">
        <f t="shared" si="0"/>
        <v>118.86</v>
      </c>
    </row>
    <row r="13" ht="20.1" customHeight="1" spans="1:4">
      <c r="A13" s="152" t="s">
        <v>165</v>
      </c>
      <c r="B13" s="13">
        <v>11697</v>
      </c>
      <c r="C13" s="13">
        <v>13073</v>
      </c>
      <c r="D13" s="77">
        <f t="shared" si="0"/>
        <v>89.47</v>
      </c>
    </row>
    <row r="14" ht="20.1" customHeight="1" spans="1:4">
      <c r="A14" s="54" t="s">
        <v>166</v>
      </c>
      <c r="B14" s="13">
        <v>13517</v>
      </c>
      <c r="C14" s="13">
        <v>4906</v>
      </c>
      <c r="D14" s="77">
        <f t="shared" si="0"/>
        <v>275.52</v>
      </c>
    </row>
    <row r="15" ht="20.1" customHeight="1" spans="1:4">
      <c r="A15" s="54" t="s">
        <v>167</v>
      </c>
      <c r="B15" s="13">
        <v>11482</v>
      </c>
      <c r="C15" s="13">
        <v>6926</v>
      </c>
      <c r="D15" s="77">
        <f t="shared" si="0"/>
        <v>165.78</v>
      </c>
    </row>
    <row r="16" ht="20.1" customHeight="1" spans="1:4">
      <c r="A16" s="54" t="s">
        <v>168</v>
      </c>
      <c r="B16" s="13">
        <v>38839</v>
      </c>
      <c r="C16" s="13">
        <v>20228</v>
      </c>
      <c r="D16" s="77">
        <f t="shared" si="0"/>
        <v>192.01</v>
      </c>
    </row>
    <row r="17" ht="20.1" customHeight="1" spans="1:4">
      <c r="A17" s="54" t="s">
        <v>169</v>
      </c>
      <c r="B17" s="13">
        <v>4886</v>
      </c>
      <c r="C17" s="13">
        <v>2425</v>
      </c>
      <c r="D17" s="77">
        <f t="shared" si="0"/>
        <v>201.48</v>
      </c>
    </row>
    <row r="18" ht="20.1" customHeight="1" spans="1:4">
      <c r="A18" s="54" t="s">
        <v>170</v>
      </c>
      <c r="B18" s="13">
        <v>2051</v>
      </c>
      <c r="C18" s="13">
        <v>1794</v>
      </c>
      <c r="D18" s="77">
        <f t="shared" si="0"/>
        <v>114.33</v>
      </c>
    </row>
    <row r="19" ht="20.1" customHeight="1" spans="1:4">
      <c r="A19" s="54" t="s">
        <v>171</v>
      </c>
      <c r="B19" s="13">
        <v>865</v>
      </c>
      <c r="C19" s="13">
        <v>967</v>
      </c>
      <c r="D19" s="77">
        <f t="shared" si="0"/>
        <v>89.45</v>
      </c>
    </row>
    <row r="20" ht="20.1" customHeight="1" spans="1:4">
      <c r="A20" s="54" t="s">
        <v>172</v>
      </c>
      <c r="B20" s="13"/>
      <c r="C20" s="13"/>
      <c r="D20" s="77"/>
    </row>
    <row r="21" ht="20.1" customHeight="1" spans="1:4">
      <c r="A21" s="54" t="s">
        <v>173</v>
      </c>
      <c r="B21" s="13"/>
      <c r="C21" s="13"/>
      <c r="D21" s="77"/>
    </row>
    <row r="22" ht="20.1" customHeight="1" spans="1:4">
      <c r="A22" s="54" t="s">
        <v>174</v>
      </c>
      <c r="B22" s="13">
        <v>4918</v>
      </c>
      <c r="C22" s="13">
        <v>2134</v>
      </c>
      <c r="D22" s="77">
        <f t="shared" si="0"/>
        <v>230.46</v>
      </c>
    </row>
    <row r="23" ht="20.1" customHeight="1" spans="1:4">
      <c r="A23" s="54" t="s">
        <v>175</v>
      </c>
      <c r="B23" s="13">
        <v>2877</v>
      </c>
      <c r="C23" s="13">
        <v>4557</v>
      </c>
      <c r="D23" s="77">
        <f t="shared" si="0"/>
        <v>63.13</v>
      </c>
    </row>
    <row r="24" ht="20.1" customHeight="1" spans="1:4">
      <c r="A24" s="54" t="s">
        <v>176</v>
      </c>
      <c r="B24" s="13">
        <v>843</v>
      </c>
      <c r="C24" s="13">
        <v>768</v>
      </c>
      <c r="D24" s="77">
        <f t="shared" si="0"/>
        <v>109.77</v>
      </c>
    </row>
    <row r="25" ht="20.1" customHeight="1" spans="1:4">
      <c r="A25" s="54" t="s">
        <v>177</v>
      </c>
      <c r="B25" s="13">
        <v>26277</v>
      </c>
      <c r="C25" s="13">
        <v>2340</v>
      </c>
      <c r="D25" s="77">
        <f t="shared" si="0"/>
        <v>1122.95</v>
      </c>
    </row>
    <row r="26" ht="20.1" customHeight="1" spans="1:4">
      <c r="A26" s="54" t="s">
        <v>178</v>
      </c>
      <c r="B26" s="13">
        <v>3000</v>
      </c>
      <c r="C26" s="13">
        <v>3000</v>
      </c>
      <c r="D26" s="77">
        <f t="shared" si="0"/>
        <v>100</v>
      </c>
    </row>
    <row r="27" ht="20.1" customHeight="1" spans="1:4">
      <c r="A27" s="54" t="s">
        <v>179</v>
      </c>
      <c r="B27" s="13">
        <v>514</v>
      </c>
      <c r="C27" s="13">
        <v>485</v>
      </c>
      <c r="D27" s="77">
        <f t="shared" si="0"/>
        <v>105.98</v>
      </c>
    </row>
    <row r="28" ht="20.1" customHeight="1" spans="1:4">
      <c r="A28" s="54" t="s">
        <v>180</v>
      </c>
      <c r="B28" s="13">
        <v>7231</v>
      </c>
      <c r="C28" s="13">
        <v>7013</v>
      </c>
      <c r="D28" s="77">
        <f t="shared" si="0"/>
        <v>103.11</v>
      </c>
    </row>
    <row r="29" ht="20.1" customHeight="1" spans="1:4">
      <c r="A29" s="54" t="s">
        <v>181</v>
      </c>
      <c r="B29" s="13">
        <v>50</v>
      </c>
      <c r="C29" s="13">
        <v>80</v>
      </c>
      <c r="D29" s="77">
        <f t="shared" si="0"/>
        <v>62.5</v>
      </c>
    </row>
    <row r="30" ht="20.1" customHeight="1" spans="1:4">
      <c r="A30" s="154" t="s">
        <v>182</v>
      </c>
      <c r="B30" s="155">
        <f>SUM(B5:B29)</f>
        <v>281806</v>
      </c>
      <c r="C30" s="155">
        <f>SUM(C5:C29)</f>
        <v>233710</v>
      </c>
      <c r="D30" s="72">
        <f t="shared" si="0"/>
        <v>120.58</v>
      </c>
    </row>
    <row r="31" ht="20.1" customHeight="1" spans="1:4">
      <c r="A31" s="156" t="s">
        <v>71</v>
      </c>
      <c r="B31" s="11">
        <v>252</v>
      </c>
      <c r="C31" s="11"/>
      <c r="D31" s="72"/>
    </row>
    <row r="32" ht="20.1" customHeight="1" spans="1:4">
      <c r="A32" s="156" t="s">
        <v>183</v>
      </c>
      <c r="B32" s="155">
        <f>B37+B44</f>
        <v>22921</v>
      </c>
      <c r="C32" s="155">
        <f>C37+C44</f>
        <v>22730</v>
      </c>
      <c r="D32" s="72">
        <f>ROUND(B32/C32*100,2)</f>
        <v>100.84</v>
      </c>
    </row>
    <row r="33" ht="20.1" customHeight="1" spans="1:4">
      <c r="A33" s="157" t="s">
        <v>184</v>
      </c>
      <c r="B33" s="13"/>
      <c r="C33" s="158"/>
      <c r="D33" s="77"/>
    </row>
    <row r="34" ht="20.1" customHeight="1" spans="1:4">
      <c r="A34" s="157" t="s">
        <v>185</v>
      </c>
      <c r="B34" s="13"/>
      <c r="C34" s="158"/>
      <c r="D34" s="77"/>
    </row>
    <row r="35" ht="20.1" customHeight="1" spans="1:4">
      <c r="A35" s="159" t="s">
        <v>186</v>
      </c>
      <c r="B35" s="13"/>
      <c r="C35" s="158"/>
      <c r="D35" s="77"/>
    </row>
    <row r="36" ht="20.1" customHeight="1" spans="1:4">
      <c r="A36" s="159" t="s">
        <v>187</v>
      </c>
      <c r="B36" s="43"/>
      <c r="C36" s="158"/>
      <c r="D36" s="77"/>
    </row>
    <row r="37" ht="20.1" customHeight="1" spans="1:4">
      <c r="A37" s="157" t="s">
        <v>188</v>
      </c>
      <c r="B37" s="13">
        <v>13879</v>
      </c>
      <c r="C37" s="13">
        <v>13664</v>
      </c>
      <c r="D37" s="77">
        <f t="shared" si="0"/>
        <v>101.57</v>
      </c>
    </row>
    <row r="38" ht="20.1" customHeight="1" spans="1:4">
      <c r="A38" s="13" t="s">
        <v>189</v>
      </c>
      <c r="B38" s="13"/>
      <c r="C38" s="13"/>
      <c r="D38" s="77"/>
    </row>
    <row r="39" ht="20.1" customHeight="1" spans="1:4">
      <c r="A39" s="159" t="s">
        <v>190</v>
      </c>
      <c r="B39" s="13"/>
      <c r="C39" s="13"/>
      <c r="D39" s="77"/>
    </row>
    <row r="40" ht="20.1" customHeight="1" spans="1:4">
      <c r="A40" s="160" t="s">
        <v>191</v>
      </c>
      <c r="B40" s="13"/>
      <c r="C40" s="13"/>
      <c r="D40" s="77"/>
    </row>
    <row r="41" ht="20.1" customHeight="1" spans="1:4">
      <c r="A41" s="161" t="s">
        <v>192</v>
      </c>
      <c r="B41" s="13"/>
      <c r="C41" s="13"/>
      <c r="D41" s="77"/>
    </row>
    <row r="42" ht="20.1" customHeight="1" spans="1:4">
      <c r="A42" s="161" t="s">
        <v>193</v>
      </c>
      <c r="B42" s="13"/>
      <c r="C42" s="13"/>
      <c r="D42" s="77"/>
    </row>
    <row r="43" ht="20.1" customHeight="1" spans="1:4">
      <c r="A43" s="161" t="s">
        <v>194</v>
      </c>
      <c r="B43" s="13"/>
      <c r="C43" s="13"/>
      <c r="D43" s="77"/>
    </row>
    <row r="44" ht="20.1" customHeight="1" spans="1:4">
      <c r="A44" s="162" t="s">
        <v>195</v>
      </c>
      <c r="B44" s="13">
        <v>9042</v>
      </c>
      <c r="C44" s="13">
        <v>9066</v>
      </c>
      <c r="D44" s="77">
        <f t="shared" si="0"/>
        <v>99.74</v>
      </c>
    </row>
    <row r="45" ht="20.1" customHeight="1" spans="1:4">
      <c r="A45" s="163" t="s">
        <v>196</v>
      </c>
      <c r="B45" s="13"/>
      <c r="C45" s="158"/>
      <c r="D45" s="77"/>
    </row>
    <row r="46" ht="20.1" customHeight="1" spans="1:4">
      <c r="A46" s="154" t="s">
        <v>197</v>
      </c>
      <c r="B46" s="155">
        <f>B30+B31+B32</f>
        <v>304979</v>
      </c>
      <c r="C46" s="155">
        <f>C30+C31+C32</f>
        <v>256440</v>
      </c>
      <c r="D46" s="72">
        <f t="shared" si="0"/>
        <v>118.93</v>
      </c>
    </row>
  </sheetData>
  <autoFilter ref="A4:D46">
    <extLst/>
  </autoFilter>
  <mergeCells count="1">
    <mergeCell ref="A2:D2"/>
  </mergeCells>
  <pageMargins left="0.707638888888889" right="0.707638888888889" top="0.747916666666667" bottom="0.747916666666667" header="0.313888888888889" footer="0.313888888888889"/>
  <pageSetup paperSize="9" scale="75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5"/>
  <sheetViews>
    <sheetView workbookViewId="0">
      <selection activeCell="H11" sqref="H11"/>
    </sheetView>
  </sheetViews>
  <sheetFormatPr defaultColWidth="9" defaultRowHeight="14.25" outlineLevelCol="6"/>
  <cols>
    <col min="1" max="1" width="50.625" style="100" customWidth="1"/>
    <col min="2" max="4" width="14.625" style="100" customWidth="1"/>
    <col min="5" max="16384" width="9" style="100"/>
  </cols>
  <sheetData>
    <row r="1" ht="20.1" customHeight="1" spans="1:4">
      <c r="A1" s="101" t="s">
        <v>198</v>
      </c>
      <c r="B1" s="102"/>
      <c r="C1" s="102"/>
      <c r="D1" s="103"/>
    </row>
    <row r="2" ht="20.1" customHeight="1" spans="1:4">
      <c r="A2" s="104" t="s">
        <v>199</v>
      </c>
      <c r="B2" s="104"/>
      <c r="C2" s="104"/>
      <c r="D2" s="104"/>
    </row>
    <row r="3" ht="20.1" customHeight="1" spans="1:4">
      <c r="A3" s="101"/>
      <c r="B3" s="101"/>
      <c r="C3" s="102"/>
      <c r="D3" s="105" t="s">
        <v>2</v>
      </c>
    </row>
    <row r="4" ht="39.95" customHeight="1" spans="1:4">
      <c r="A4" s="106" t="s">
        <v>156</v>
      </c>
      <c r="B4" s="107" t="s">
        <v>105</v>
      </c>
      <c r="C4" s="108" t="s">
        <v>106</v>
      </c>
      <c r="D4" s="108" t="s">
        <v>107</v>
      </c>
    </row>
    <row r="5" s="98" customFormat="1" ht="20.1" customHeight="1" spans="1:4">
      <c r="A5" s="109" t="s">
        <v>157</v>
      </c>
      <c r="B5" s="110">
        <f>SUM(B6:B67)</f>
        <v>26059</v>
      </c>
      <c r="C5" s="110">
        <f>SUM(C6:C67)</f>
        <v>36439</v>
      </c>
      <c r="D5" s="111">
        <f t="shared" ref="D5:D12" si="0">ROUND(B5/C5*100,2)</f>
        <v>71.51</v>
      </c>
    </row>
    <row r="6" ht="20.1" customHeight="1" spans="1:4">
      <c r="A6" s="112" t="s">
        <v>200</v>
      </c>
      <c r="B6" s="113">
        <v>829</v>
      </c>
      <c r="C6" s="113">
        <v>842</v>
      </c>
      <c r="D6" s="114">
        <f t="shared" si="0"/>
        <v>98.46</v>
      </c>
    </row>
    <row r="7" ht="20.1" customHeight="1" spans="1:4">
      <c r="A7" s="112" t="s">
        <v>201</v>
      </c>
      <c r="B7" s="113">
        <v>90</v>
      </c>
      <c r="C7" s="113">
        <v>15</v>
      </c>
      <c r="D7" s="114">
        <f t="shared" si="0"/>
        <v>600</v>
      </c>
    </row>
    <row r="8" ht="20.1" customHeight="1" spans="1:4">
      <c r="A8" s="115" t="s">
        <v>202</v>
      </c>
      <c r="B8" s="116">
        <v>0</v>
      </c>
      <c r="C8" s="116">
        <v>72</v>
      </c>
      <c r="D8" s="114">
        <f t="shared" si="0"/>
        <v>0</v>
      </c>
    </row>
    <row r="9" ht="20.1" customHeight="1" spans="1:4">
      <c r="A9" s="115" t="s">
        <v>203</v>
      </c>
      <c r="B9" s="116">
        <v>75</v>
      </c>
      <c r="C9" s="116">
        <v>75</v>
      </c>
      <c r="D9" s="114">
        <f t="shared" si="0"/>
        <v>100</v>
      </c>
    </row>
    <row r="10" ht="20.1" customHeight="1" spans="1:4">
      <c r="A10" s="115" t="s">
        <v>204</v>
      </c>
      <c r="B10" s="116">
        <v>502</v>
      </c>
      <c r="C10" s="116">
        <v>497</v>
      </c>
      <c r="D10" s="114">
        <f t="shared" si="0"/>
        <v>101.01</v>
      </c>
    </row>
    <row r="11" ht="20.1" customHeight="1" spans="1:4">
      <c r="A11" s="115" t="s">
        <v>205</v>
      </c>
      <c r="B11" s="116">
        <v>53</v>
      </c>
      <c r="C11" s="116">
        <v>10</v>
      </c>
      <c r="D11" s="114">
        <f t="shared" si="0"/>
        <v>530</v>
      </c>
    </row>
    <row r="12" ht="20.1" customHeight="1" spans="1:4">
      <c r="A12" s="115" t="s">
        <v>206</v>
      </c>
      <c r="B12" s="116">
        <v>0</v>
      </c>
      <c r="C12" s="116">
        <v>72</v>
      </c>
      <c r="D12" s="114">
        <f t="shared" si="0"/>
        <v>0</v>
      </c>
    </row>
    <row r="13" ht="20.1" customHeight="1" spans="1:4">
      <c r="A13" s="115" t="s">
        <v>207</v>
      </c>
      <c r="B13" s="116">
        <v>55</v>
      </c>
      <c r="C13" s="116">
        <v>54</v>
      </c>
      <c r="D13" s="114">
        <f t="shared" ref="D13:D43" si="1">ROUND(B13/C13*100,2)</f>
        <v>101.85</v>
      </c>
    </row>
    <row r="14" ht="20.1" customHeight="1" spans="1:4">
      <c r="A14" s="115" t="s">
        <v>208</v>
      </c>
      <c r="B14" s="116">
        <v>8178</v>
      </c>
      <c r="C14" s="116">
        <v>9452</v>
      </c>
      <c r="D14" s="114">
        <f t="shared" si="1"/>
        <v>86.52</v>
      </c>
    </row>
    <row r="15" ht="20.1" customHeight="1" spans="1:4">
      <c r="A15" s="115" t="s">
        <v>209</v>
      </c>
      <c r="B15" s="116">
        <v>10</v>
      </c>
      <c r="C15" s="116">
        <v>20</v>
      </c>
      <c r="D15" s="114">
        <f t="shared" si="1"/>
        <v>50</v>
      </c>
    </row>
    <row r="16" ht="20.1" customHeight="1" spans="1:4">
      <c r="A16" s="115" t="s">
        <v>210</v>
      </c>
      <c r="B16" s="116">
        <v>15</v>
      </c>
      <c r="C16" s="116">
        <v>21</v>
      </c>
      <c r="D16" s="114">
        <f t="shared" si="1"/>
        <v>71.43</v>
      </c>
    </row>
    <row r="17" ht="20.1" customHeight="1" spans="1:4">
      <c r="A17" s="115" t="s">
        <v>211</v>
      </c>
      <c r="B17" s="116">
        <v>0</v>
      </c>
      <c r="C17" s="116">
        <v>189</v>
      </c>
      <c r="D17" s="114">
        <f t="shared" si="1"/>
        <v>0</v>
      </c>
    </row>
    <row r="18" ht="20.1" customHeight="1" spans="1:4">
      <c r="A18" s="115" t="s">
        <v>212</v>
      </c>
      <c r="B18" s="116">
        <v>707</v>
      </c>
      <c r="C18" s="116">
        <v>4509</v>
      </c>
      <c r="D18" s="114">
        <f t="shared" si="1"/>
        <v>15.68</v>
      </c>
    </row>
    <row r="19" ht="20.1" customHeight="1" spans="1:4">
      <c r="A19" s="115" t="s">
        <v>213</v>
      </c>
      <c r="B19" s="116">
        <v>0</v>
      </c>
      <c r="C19" s="116">
        <v>75</v>
      </c>
      <c r="D19" s="114">
        <f t="shared" si="1"/>
        <v>0</v>
      </c>
    </row>
    <row r="20" ht="20.1" customHeight="1" spans="1:4">
      <c r="A20" s="115" t="s">
        <v>214</v>
      </c>
      <c r="B20" s="116">
        <v>325</v>
      </c>
      <c r="C20" s="116">
        <v>291</v>
      </c>
      <c r="D20" s="114">
        <f t="shared" si="1"/>
        <v>111.68</v>
      </c>
    </row>
    <row r="21" ht="20.1" customHeight="1" spans="1:4">
      <c r="A21" s="115" t="s">
        <v>215</v>
      </c>
      <c r="B21" s="116">
        <v>30</v>
      </c>
      <c r="C21" s="116"/>
      <c r="D21" s="114"/>
    </row>
    <row r="22" ht="20.1" customHeight="1" spans="1:4">
      <c r="A22" s="115" t="s">
        <v>216</v>
      </c>
      <c r="B22" s="116">
        <v>289</v>
      </c>
      <c r="C22" s="116">
        <v>270</v>
      </c>
      <c r="D22" s="114">
        <f t="shared" si="1"/>
        <v>107.04</v>
      </c>
    </row>
    <row r="23" ht="20.1" customHeight="1" spans="1:4">
      <c r="A23" s="115" t="s">
        <v>217</v>
      </c>
      <c r="B23" s="116">
        <v>184</v>
      </c>
      <c r="C23" s="116">
        <v>933</v>
      </c>
      <c r="D23" s="114">
        <f t="shared" si="1"/>
        <v>19.72</v>
      </c>
    </row>
    <row r="24" ht="20.1" customHeight="1" spans="1:4">
      <c r="A24" s="115" t="s">
        <v>218</v>
      </c>
      <c r="B24" s="116">
        <v>288</v>
      </c>
      <c r="C24" s="116">
        <v>320</v>
      </c>
      <c r="D24" s="114">
        <f t="shared" si="1"/>
        <v>90</v>
      </c>
    </row>
    <row r="25" ht="20.1" customHeight="1" spans="1:4">
      <c r="A25" s="115" t="s">
        <v>219</v>
      </c>
      <c r="B25" s="116">
        <v>150</v>
      </c>
      <c r="C25" s="116">
        <v>200</v>
      </c>
      <c r="D25" s="114">
        <f t="shared" si="1"/>
        <v>75</v>
      </c>
    </row>
    <row r="26" ht="20.1" customHeight="1" spans="1:4">
      <c r="A26" s="115" t="s">
        <v>220</v>
      </c>
      <c r="B26" s="116">
        <v>133</v>
      </c>
      <c r="C26" s="116">
        <v>133</v>
      </c>
      <c r="D26" s="114">
        <f t="shared" si="1"/>
        <v>100</v>
      </c>
    </row>
    <row r="27" ht="20.1" customHeight="1" spans="1:4">
      <c r="A27" s="115" t="s">
        <v>221</v>
      </c>
      <c r="B27" s="116">
        <v>630</v>
      </c>
      <c r="C27" s="116">
        <v>658</v>
      </c>
      <c r="D27" s="114">
        <f t="shared" si="1"/>
        <v>95.74</v>
      </c>
    </row>
    <row r="28" ht="20.1" customHeight="1" spans="1:4">
      <c r="A28" s="115" t="s">
        <v>222</v>
      </c>
      <c r="B28" s="116">
        <v>754</v>
      </c>
      <c r="C28" s="116">
        <v>850</v>
      </c>
      <c r="D28" s="114">
        <f t="shared" si="1"/>
        <v>88.71</v>
      </c>
    </row>
    <row r="29" ht="20.1" customHeight="1" spans="1:4">
      <c r="A29" s="115" t="s">
        <v>223</v>
      </c>
      <c r="B29" s="116">
        <v>308</v>
      </c>
      <c r="C29" s="116">
        <v>313</v>
      </c>
      <c r="D29" s="114">
        <f t="shared" si="1"/>
        <v>98.4</v>
      </c>
    </row>
    <row r="30" ht="20.1" customHeight="1" spans="1:4">
      <c r="A30" s="115" t="s">
        <v>224</v>
      </c>
      <c r="B30" s="116">
        <v>1200</v>
      </c>
      <c r="C30" s="116">
        <v>2700</v>
      </c>
      <c r="D30" s="114">
        <f t="shared" si="1"/>
        <v>44.44</v>
      </c>
    </row>
    <row r="31" ht="20.1" customHeight="1" spans="1:4">
      <c r="A31" s="115" t="s">
        <v>225</v>
      </c>
      <c r="B31" s="116">
        <v>222</v>
      </c>
      <c r="C31" s="116">
        <v>200</v>
      </c>
      <c r="D31" s="114">
        <f t="shared" si="1"/>
        <v>111</v>
      </c>
    </row>
    <row r="32" ht="20.1" customHeight="1" spans="1:4">
      <c r="A32" s="115" t="s">
        <v>226</v>
      </c>
      <c r="B32" s="116">
        <v>131</v>
      </c>
      <c r="C32" s="116">
        <v>170</v>
      </c>
      <c r="D32" s="114">
        <f t="shared" si="1"/>
        <v>77.06</v>
      </c>
    </row>
    <row r="33" ht="20.1" customHeight="1" spans="1:4">
      <c r="A33" s="115" t="s">
        <v>227</v>
      </c>
      <c r="B33" s="116">
        <v>157</v>
      </c>
      <c r="C33" s="116">
        <v>159</v>
      </c>
      <c r="D33" s="114">
        <f t="shared" si="1"/>
        <v>98.74</v>
      </c>
    </row>
    <row r="34" ht="20.1" customHeight="1" spans="1:4">
      <c r="A34" s="115" t="s">
        <v>228</v>
      </c>
      <c r="B34" s="116">
        <v>1839</v>
      </c>
      <c r="C34" s="116">
        <v>1895</v>
      </c>
      <c r="D34" s="114">
        <f t="shared" si="1"/>
        <v>97.04</v>
      </c>
    </row>
    <row r="35" ht="20.1" customHeight="1" spans="1:4">
      <c r="A35" s="115" t="s">
        <v>229</v>
      </c>
      <c r="B35" s="116">
        <v>94</v>
      </c>
      <c r="C35" s="116">
        <v>96</v>
      </c>
      <c r="D35" s="114">
        <f t="shared" si="1"/>
        <v>97.92</v>
      </c>
    </row>
    <row r="36" ht="20.1" customHeight="1" spans="1:4">
      <c r="A36" s="115" t="s">
        <v>230</v>
      </c>
      <c r="B36" s="116">
        <v>436</v>
      </c>
      <c r="C36" s="116">
        <v>420</v>
      </c>
      <c r="D36" s="114">
        <f t="shared" si="1"/>
        <v>103.81</v>
      </c>
    </row>
    <row r="37" ht="20.1" customHeight="1" spans="1:4">
      <c r="A37" s="115" t="s">
        <v>231</v>
      </c>
      <c r="B37" s="116">
        <v>175</v>
      </c>
      <c r="C37" s="116">
        <v>174</v>
      </c>
      <c r="D37" s="114">
        <f t="shared" si="1"/>
        <v>100.57</v>
      </c>
    </row>
    <row r="38" ht="20.1" customHeight="1" spans="1:4">
      <c r="A38" s="115" t="s">
        <v>232</v>
      </c>
      <c r="B38" s="116">
        <v>382</v>
      </c>
      <c r="C38" s="116">
        <v>365</v>
      </c>
      <c r="D38" s="114">
        <f t="shared" si="1"/>
        <v>104.66</v>
      </c>
    </row>
    <row r="39" ht="20.1" customHeight="1" spans="1:4">
      <c r="A39" s="115" t="s">
        <v>233</v>
      </c>
      <c r="B39" s="116">
        <v>214</v>
      </c>
      <c r="C39" s="116">
        <v>375</v>
      </c>
      <c r="D39" s="114">
        <f t="shared" si="1"/>
        <v>57.07</v>
      </c>
    </row>
    <row r="40" ht="20.1" customHeight="1" spans="1:4">
      <c r="A40" s="115" t="s">
        <v>234</v>
      </c>
      <c r="B40" s="116">
        <v>8</v>
      </c>
      <c r="C40" s="116">
        <v>15</v>
      </c>
      <c r="D40" s="114">
        <f t="shared" si="1"/>
        <v>53.33</v>
      </c>
    </row>
    <row r="41" ht="20.1" customHeight="1" spans="1:4">
      <c r="A41" s="115" t="s">
        <v>235</v>
      </c>
      <c r="B41" s="116">
        <v>48</v>
      </c>
      <c r="C41" s="116">
        <v>51</v>
      </c>
      <c r="D41" s="114">
        <f t="shared" si="1"/>
        <v>94.12</v>
      </c>
    </row>
    <row r="42" ht="20.1" customHeight="1" spans="1:4">
      <c r="A42" s="115" t="s">
        <v>236</v>
      </c>
      <c r="B42" s="116">
        <v>207</v>
      </c>
      <c r="C42" s="116">
        <v>167</v>
      </c>
      <c r="D42" s="114">
        <f t="shared" si="1"/>
        <v>123.95</v>
      </c>
    </row>
    <row r="43" ht="20.1" customHeight="1" spans="1:4">
      <c r="A43" s="115" t="s">
        <v>237</v>
      </c>
      <c r="B43" s="116">
        <v>55</v>
      </c>
      <c r="C43" s="116">
        <v>46</v>
      </c>
      <c r="D43" s="114">
        <f t="shared" si="1"/>
        <v>119.57</v>
      </c>
    </row>
    <row r="44" ht="20.1" customHeight="1" spans="1:4">
      <c r="A44" s="117" t="s">
        <v>238</v>
      </c>
      <c r="B44" s="118">
        <v>10</v>
      </c>
      <c r="C44" s="116"/>
      <c r="D44" s="114"/>
    </row>
    <row r="45" ht="20.1" customHeight="1" spans="1:4">
      <c r="A45" s="115" t="s">
        <v>239</v>
      </c>
      <c r="B45" s="116">
        <v>407</v>
      </c>
      <c r="C45" s="116">
        <v>332</v>
      </c>
      <c r="D45" s="114">
        <f t="shared" ref="D45:D64" si="2">ROUND(B45/C45*100,2)</f>
        <v>122.59</v>
      </c>
    </row>
    <row r="46" ht="20.1" customHeight="1" spans="1:4">
      <c r="A46" s="115" t="s">
        <v>240</v>
      </c>
      <c r="B46" s="116">
        <v>0</v>
      </c>
      <c r="C46" s="116">
        <v>1250</v>
      </c>
      <c r="D46" s="114">
        <f t="shared" si="2"/>
        <v>0</v>
      </c>
    </row>
    <row r="47" ht="20.1" customHeight="1" spans="1:4">
      <c r="A47" s="115" t="s">
        <v>241</v>
      </c>
      <c r="B47" s="116">
        <v>47</v>
      </c>
      <c r="C47" s="116">
        <v>38</v>
      </c>
      <c r="D47" s="114">
        <f t="shared" si="2"/>
        <v>123.68</v>
      </c>
    </row>
    <row r="48" ht="20.1" customHeight="1" spans="1:4">
      <c r="A48" s="115" t="s">
        <v>242</v>
      </c>
      <c r="B48" s="116">
        <v>7</v>
      </c>
      <c r="C48" s="116">
        <v>12</v>
      </c>
      <c r="D48" s="114">
        <f t="shared" si="2"/>
        <v>58.33</v>
      </c>
    </row>
    <row r="49" ht="20.1" customHeight="1" spans="1:4">
      <c r="A49" s="115" t="s">
        <v>243</v>
      </c>
      <c r="B49" s="116">
        <v>2139</v>
      </c>
      <c r="C49" s="116">
        <v>2233</v>
      </c>
      <c r="D49" s="114">
        <f t="shared" si="2"/>
        <v>95.79</v>
      </c>
    </row>
    <row r="50" ht="20.1" customHeight="1" spans="1:4">
      <c r="A50" s="115" t="s">
        <v>244</v>
      </c>
      <c r="B50" s="116">
        <v>119</v>
      </c>
      <c r="C50" s="116">
        <v>164</v>
      </c>
      <c r="D50" s="114">
        <f t="shared" si="2"/>
        <v>72.56</v>
      </c>
    </row>
    <row r="51" ht="20.1" customHeight="1" spans="1:4">
      <c r="A51" s="115" t="s">
        <v>245</v>
      </c>
      <c r="B51" s="116">
        <v>366</v>
      </c>
      <c r="C51" s="116">
        <v>347</v>
      </c>
      <c r="D51" s="114">
        <f t="shared" si="2"/>
        <v>105.48</v>
      </c>
    </row>
    <row r="52" ht="20.1" customHeight="1" spans="1:4">
      <c r="A52" s="115" t="s">
        <v>246</v>
      </c>
      <c r="B52" s="116">
        <v>84</v>
      </c>
      <c r="C52" s="116">
        <v>691</v>
      </c>
      <c r="D52" s="114">
        <f t="shared" si="2"/>
        <v>12.16</v>
      </c>
    </row>
    <row r="53" ht="20.1" customHeight="1" spans="1:4">
      <c r="A53" s="115" t="s">
        <v>247</v>
      </c>
      <c r="B53" s="116">
        <v>875</v>
      </c>
      <c r="C53" s="116">
        <v>1421</v>
      </c>
      <c r="D53" s="114">
        <f t="shared" si="2"/>
        <v>61.58</v>
      </c>
    </row>
    <row r="54" ht="20.1" customHeight="1" spans="1:4">
      <c r="A54" s="115" t="s">
        <v>248</v>
      </c>
      <c r="B54" s="116">
        <v>66</v>
      </c>
      <c r="C54" s="116">
        <v>58</v>
      </c>
      <c r="D54" s="114">
        <f t="shared" si="2"/>
        <v>113.79</v>
      </c>
    </row>
    <row r="55" ht="20.1" customHeight="1" spans="1:4">
      <c r="A55" s="115" t="s">
        <v>249</v>
      </c>
      <c r="B55" s="116">
        <v>494</v>
      </c>
      <c r="C55" s="116">
        <v>538</v>
      </c>
      <c r="D55" s="114">
        <f t="shared" si="2"/>
        <v>91.82</v>
      </c>
    </row>
    <row r="56" ht="20.1" customHeight="1" spans="1:4">
      <c r="A56" s="115" t="s">
        <v>250</v>
      </c>
      <c r="B56" s="116">
        <v>80</v>
      </c>
      <c r="C56" s="116">
        <v>61</v>
      </c>
      <c r="D56" s="114">
        <f t="shared" si="2"/>
        <v>131.15</v>
      </c>
    </row>
    <row r="57" ht="20.1" customHeight="1" spans="1:4">
      <c r="A57" s="115" t="s">
        <v>251</v>
      </c>
      <c r="B57" s="116">
        <v>176</v>
      </c>
      <c r="C57" s="116">
        <v>203</v>
      </c>
      <c r="D57" s="114">
        <f t="shared" si="2"/>
        <v>86.7</v>
      </c>
    </row>
    <row r="58" ht="20.1" customHeight="1" spans="1:4">
      <c r="A58" s="115" t="s">
        <v>252</v>
      </c>
      <c r="B58" s="116">
        <v>30</v>
      </c>
      <c r="C58" s="116">
        <v>20</v>
      </c>
      <c r="D58" s="114">
        <f t="shared" si="2"/>
        <v>150</v>
      </c>
    </row>
    <row r="59" ht="20.1" customHeight="1" spans="1:4">
      <c r="A59" s="115" t="s">
        <v>253</v>
      </c>
      <c r="B59" s="116">
        <v>68</v>
      </c>
      <c r="C59" s="116">
        <v>68</v>
      </c>
      <c r="D59" s="114">
        <f t="shared" si="2"/>
        <v>100</v>
      </c>
    </row>
    <row r="60" ht="20.1" customHeight="1" spans="1:4">
      <c r="A60" s="115" t="s">
        <v>254</v>
      </c>
      <c r="B60" s="116">
        <v>1277</v>
      </c>
      <c r="C60" s="116">
        <v>1273</v>
      </c>
      <c r="D60" s="114">
        <f t="shared" si="2"/>
        <v>100.31</v>
      </c>
    </row>
    <row r="61" ht="20.1" customHeight="1" spans="1:4">
      <c r="A61" s="115" t="s">
        <v>255</v>
      </c>
      <c r="B61" s="116">
        <v>52</v>
      </c>
      <c r="C61" s="116">
        <v>103</v>
      </c>
      <c r="D61" s="114">
        <f t="shared" si="2"/>
        <v>50.49</v>
      </c>
    </row>
    <row r="62" ht="20.1" customHeight="1" spans="1:4">
      <c r="A62" s="115" t="s">
        <v>256</v>
      </c>
      <c r="B62" s="116">
        <v>282</v>
      </c>
      <c r="C62" s="116">
        <v>150</v>
      </c>
      <c r="D62" s="114">
        <f t="shared" si="2"/>
        <v>188</v>
      </c>
    </row>
    <row r="63" ht="20.1" customHeight="1" spans="1:4">
      <c r="A63" s="115" t="s">
        <v>257</v>
      </c>
      <c r="B63" s="116">
        <v>184</v>
      </c>
      <c r="C63" s="116">
        <v>197</v>
      </c>
      <c r="D63" s="114">
        <f t="shared" si="2"/>
        <v>93.4</v>
      </c>
    </row>
    <row r="64" ht="20.1" customHeight="1" spans="1:4">
      <c r="A64" s="115" t="s">
        <v>258</v>
      </c>
      <c r="B64" s="116">
        <v>226</v>
      </c>
      <c r="C64" s="116">
        <v>470</v>
      </c>
      <c r="D64" s="114">
        <f t="shared" si="2"/>
        <v>48.09</v>
      </c>
    </row>
    <row r="65" ht="20.1" customHeight="1" spans="1:4">
      <c r="A65" s="117" t="s">
        <v>259</v>
      </c>
      <c r="B65" s="118">
        <v>122</v>
      </c>
      <c r="C65" s="116"/>
      <c r="D65" s="114"/>
    </row>
    <row r="66" ht="20.1" customHeight="1" spans="1:4">
      <c r="A66" s="117" t="s">
        <v>260</v>
      </c>
      <c r="B66" s="118">
        <v>72</v>
      </c>
      <c r="C66" s="116"/>
      <c r="D66" s="114"/>
    </row>
    <row r="67" ht="20.1" customHeight="1" spans="1:4">
      <c r="A67" s="115" t="s">
        <v>261</v>
      </c>
      <c r="B67" s="116">
        <v>103</v>
      </c>
      <c r="C67" s="116">
        <v>106</v>
      </c>
      <c r="D67" s="114">
        <f>ROUND(B67/C67*100,2)</f>
        <v>97.17</v>
      </c>
    </row>
    <row r="68" s="98" customFormat="1" ht="20.1" customHeight="1" spans="1:4">
      <c r="A68" s="109" t="s">
        <v>158</v>
      </c>
      <c r="B68" s="119"/>
      <c r="C68" s="120"/>
      <c r="D68" s="111"/>
    </row>
    <row r="69" s="98" customFormat="1" ht="20.1" customHeight="1" spans="1:7">
      <c r="A69" s="109" t="s">
        <v>159</v>
      </c>
      <c r="B69" s="119">
        <f>B70</f>
        <v>58</v>
      </c>
      <c r="C69" s="120"/>
      <c r="D69" s="111"/>
      <c r="G69" s="121"/>
    </row>
    <row r="70" s="98" customFormat="1" ht="20.1" customHeight="1" spans="1:7">
      <c r="A70" s="117" t="s">
        <v>262</v>
      </c>
      <c r="B70" s="113">
        <v>58</v>
      </c>
      <c r="C70" s="120"/>
      <c r="D70" s="111"/>
      <c r="E70" s="100"/>
      <c r="F70" s="121"/>
      <c r="G70" s="100"/>
    </row>
    <row r="71" s="98" customFormat="1" ht="20.1" customHeight="1" spans="1:4">
      <c r="A71" s="109" t="s">
        <v>160</v>
      </c>
      <c r="B71" s="110">
        <f>SUM(B72:B79)</f>
        <v>12360</v>
      </c>
      <c r="C71" s="110">
        <f>SUM(C72:C79)</f>
        <v>14380</v>
      </c>
      <c r="D71" s="111">
        <f>ROUND(B71/C71*100,2)</f>
        <v>85.95</v>
      </c>
    </row>
    <row r="72" ht="20.1" customHeight="1" spans="1:4">
      <c r="A72" s="112" t="s">
        <v>263</v>
      </c>
      <c r="B72" s="113">
        <v>20</v>
      </c>
      <c r="C72" s="113">
        <v>86</v>
      </c>
      <c r="D72" s="114">
        <f>ROUND(B72/C72*100,2)</f>
        <v>23.26</v>
      </c>
    </row>
    <row r="73" ht="20.1" customHeight="1" spans="1:4">
      <c r="A73" s="115" t="s">
        <v>264</v>
      </c>
      <c r="B73" s="116">
        <v>6867</v>
      </c>
      <c r="C73" s="116">
        <v>6806</v>
      </c>
      <c r="D73" s="114">
        <f t="shared" ref="D73:D115" si="3">ROUND(B73/C73*100,2)</f>
        <v>100.9</v>
      </c>
    </row>
    <row r="74" ht="20.1" customHeight="1" spans="1:4">
      <c r="A74" s="115" t="s">
        <v>265</v>
      </c>
      <c r="B74" s="116">
        <v>621</v>
      </c>
      <c r="C74" s="116">
        <v>622</v>
      </c>
      <c r="D74" s="114">
        <f t="shared" si="3"/>
        <v>99.84</v>
      </c>
    </row>
    <row r="75" ht="20.1" customHeight="1" spans="1:4">
      <c r="A75" s="115" t="s">
        <v>266</v>
      </c>
      <c r="B75" s="116">
        <v>2764</v>
      </c>
      <c r="C75" s="116">
        <v>5142</v>
      </c>
      <c r="D75" s="114">
        <f t="shared" si="3"/>
        <v>53.75</v>
      </c>
    </row>
    <row r="76" ht="20.1" customHeight="1" spans="1:4">
      <c r="A76" s="115" t="s">
        <v>267</v>
      </c>
      <c r="B76" s="116">
        <v>900</v>
      </c>
      <c r="C76" s="116">
        <v>846</v>
      </c>
      <c r="D76" s="114">
        <f t="shared" si="3"/>
        <v>106.38</v>
      </c>
    </row>
    <row r="77" ht="20.1" customHeight="1" spans="1:4">
      <c r="A77" s="115" t="s">
        <v>268</v>
      </c>
      <c r="B77" s="116">
        <v>119</v>
      </c>
      <c r="C77" s="116">
        <v>100</v>
      </c>
      <c r="D77" s="114">
        <f t="shared" si="3"/>
        <v>119</v>
      </c>
    </row>
    <row r="78" ht="20.1" customHeight="1" spans="1:4">
      <c r="A78" s="115" t="s">
        <v>269</v>
      </c>
      <c r="B78" s="116">
        <v>555</v>
      </c>
      <c r="C78" s="116">
        <v>394</v>
      </c>
      <c r="D78" s="114">
        <f t="shared" si="3"/>
        <v>140.86</v>
      </c>
    </row>
    <row r="79" ht="20.1" customHeight="1" spans="1:4">
      <c r="A79" s="115" t="s">
        <v>270</v>
      </c>
      <c r="B79" s="116">
        <v>514</v>
      </c>
      <c r="C79" s="116">
        <v>384</v>
      </c>
      <c r="D79" s="114">
        <f t="shared" si="3"/>
        <v>133.85</v>
      </c>
    </row>
    <row r="80" s="98" customFormat="1" ht="20.1" customHeight="1" spans="1:4">
      <c r="A80" s="109" t="s">
        <v>161</v>
      </c>
      <c r="B80" s="122">
        <f>SUM(B81:B93)</f>
        <v>70930</v>
      </c>
      <c r="C80" s="122">
        <f>SUM(C81:C93)</f>
        <v>69181</v>
      </c>
      <c r="D80" s="111">
        <f t="shared" si="3"/>
        <v>102.53</v>
      </c>
    </row>
    <row r="81" ht="20.1" customHeight="1" spans="1:4">
      <c r="A81" s="112" t="s">
        <v>271</v>
      </c>
      <c r="B81" s="113">
        <v>130</v>
      </c>
      <c r="C81" s="113">
        <v>500</v>
      </c>
      <c r="D81" s="114">
        <f t="shared" si="3"/>
        <v>26</v>
      </c>
    </row>
    <row r="82" ht="20.1" customHeight="1" spans="1:4">
      <c r="A82" s="112" t="s">
        <v>272</v>
      </c>
      <c r="B82" s="123">
        <v>1068</v>
      </c>
      <c r="C82" s="113">
        <v>849</v>
      </c>
      <c r="D82" s="114">
        <f t="shared" si="3"/>
        <v>125.8</v>
      </c>
    </row>
    <row r="83" ht="20.1" customHeight="1" spans="1:4">
      <c r="A83" s="115" t="s">
        <v>273</v>
      </c>
      <c r="B83" s="116">
        <v>6489</v>
      </c>
      <c r="C83" s="116">
        <f>8452-139</f>
        <v>8313</v>
      </c>
      <c r="D83" s="114">
        <f t="shared" si="3"/>
        <v>78.06</v>
      </c>
    </row>
    <row r="84" ht="20.1" customHeight="1" spans="1:4">
      <c r="A84" s="115" t="s">
        <v>274</v>
      </c>
      <c r="B84" s="116">
        <v>27501</v>
      </c>
      <c r="C84" s="116">
        <v>27461</v>
      </c>
      <c r="D84" s="114">
        <f t="shared" si="3"/>
        <v>100.15</v>
      </c>
    </row>
    <row r="85" ht="20.1" customHeight="1" spans="1:4">
      <c r="A85" s="115" t="s">
        <v>275</v>
      </c>
      <c r="B85" s="116">
        <v>19025</v>
      </c>
      <c r="C85" s="116">
        <v>17381</v>
      </c>
      <c r="D85" s="114">
        <f t="shared" si="3"/>
        <v>109.46</v>
      </c>
    </row>
    <row r="86" ht="20.1" customHeight="1" spans="1:4">
      <c r="A86" s="115" t="s">
        <v>276</v>
      </c>
      <c r="B86" s="116">
        <v>7720</v>
      </c>
      <c r="C86" s="116">
        <f>9301-289</f>
        <v>9012</v>
      </c>
      <c r="D86" s="114">
        <f t="shared" si="3"/>
        <v>85.66</v>
      </c>
    </row>
    <row r="87" ht="20.1" customHeight="1" spans="1:4">
      <c r="A87" s="115" t="s">
        <v>277</v>
      </c>
      <c r="B87" s="116">
        <v>4198</v>
      </c>
      <c r="C87" s="116">
        <v>1000</v>
      </c>
      <c r="D87" s="114">
        <f t="shared" si="3"/>
        <v>419.8</v>
      </c>
    </row>
    <row r="88" ht="20.1" customHeight="1" spans="1:4">
      <c r="A88" s="115" t="s">
        <v>278</v>
      </c>
      <c r="B88" s="116">
        <v>1914</v>
      </c>
      <c r="C88" s="116">
        <v>1655</v>
      </c>
      <c r="D88" s="114">
        <f t="shared" si="3"/>
        <v>115.65</v>
      </c>
    </row>
    <row r="89" ht="20.1" customHeight="1" spans="1:4">
      <c r="A89" s="115" t="s">
        <v>279</v>
      </c>
      <c r="B89" s="116">
        <v>885</v>
      </c>
      <c r="C89" s="116">
        <f>710-109</f>
        <v>601</v>
      </c>
      <c r="D89" s="114">
        <f t="shared" si="3"/>
        <v>147.25</v>
      </c>
    </row>
    <row r="90" ht="20.1" customHeight="1" spans="1:4">
      <c r="A90" s="115" t="s">
        <v>280</v>
      </c>
      <c r="B90" s="116">
        <v>885</v>
      </c>
      <c r="C90" s="116">
        <v>776</v>
      </c>
      <c r="D90" s="114">
        <f t="shared" si="3"/>
        <v>114.05</v>
      </c>
    </row>
    <row r="91" ht="20.1" customHeight="1" spans="1:4">
      <c r="A91" s="115" t="s">
        <v>281</v>
      </c>
      <c r="B91" s="116">
        <v>317</v>
      </c>
      <c r="C91" s="116">
        <v>333</v>
      </c>
      <c r="D91" s="114">
        <f t="shared" si="3"/>
        <v>95.2</v>
      </c>
    </row>
    <row r="92" ht="20.1" customHeight="1" spans="1:4">
      <c r="A92" s="115" t="s">
        <v>282</v>
      </c>
      <c r="B92" s="116">
        <v>0</v>
      </c>
      <c r="C92" s="116">
        <v>1300</v>
      </c>
      <c r="D92" s="114">
        <f t="shared" si="3"/>
        <v>0</v>
      </c>
    </row>
    <row r="93" ht="20.1" customHeight="1" spans="1:4">
      <c r="A93" s="115" t="s">
        <v>283</v>
      </c>
      <c r="B93" s="116">
        <v>798</v>
      </c>
      <c r="C93" s="116"/>
      <c r="D93" s="114"/>
    </row>
    <row r="94" s="98" customFormat="1" ht="20.1" customHeight="1" spans="1:4">
      <c r="A94" s="109" t="s">
        <v>162</v>
      </c>
      <c r="B94" s="110">
        <f>SUM(B95:B96)</f>
        <v>3468</v>
      </c>
      <c r="C94" s="110">
        <f>SUM(C95:C96)</f>
        <v>8659</v>
      </c>
      <c r="D94" s="111">
        <f t="shared" si="3"/>
        <v>40.05</v>
      </c>
    </row>
    <row r="95" ht="20.1" customHeight="1" spans="1:4">
      <c r="A95" s="112" t="s">
        <v>284</v>
      </c>
      <c r="B95" s="113">
        <v>96</v>
      </c>
      <c r="C95" s="113">
        <v>115</v>
      </c>
      <c r="D95" s="114">
        <f t="shared" si="3"/>
        <v>83.48</v>
      </c>
    </row>
    <row r="96" ht="20.1" customHeight="1" spans="1:4">
      <c r="A96" s="112" t="s">
        <v>285</v>
      </c>
      <c r="B96" s="123">
        <v>3372</v>
      </c>
      <c r="C96" s="123">
        <v>8544</v>
      </c>
      <c r="D96" s="114">
        <f t="shared" si="3"/>
        <v>39.47</v>
      </c>
    </row>
    <row r="97" s="98" customFormat="1" ht="20.1" customHeight="1" spans="1:4">
      <c r="A97" s="109" t="s">
        <v>163</v>
      </c>
      <c r="B97" s="124">
        <f>SUM(B98:B111)</f>
        <v>2672</v>
      </c>
      <c r="C97" s="110">
        <f>SUM(C98:C111)</f>
        <v>2555</v>
      </c>
      <c r="D97" s="111">
        <f t="shared" si="3"/>
        <v>104.58</v>
      </c>
    </row>
    <row r="98" ht="20.1" customHeight="1" spans="1:4">
      <c r="A98" s="112" t="s">
        <v>286</v>
      </c>
      <c r="B98" s="113">
        <v>193</v>
      </c>
      <c r="C98" s="113">
        <v>306</v>
      </c>
      <c r="D98" s="114">
        <f t="shared" si="3"/>
        <v>63.07</v>
      </c>
    </row>
    <row r="99" ht="20.1" customHeight="1" spans="1:4">
      <c r="A99" s="115" t="s">
        <v>287</v>
      </c>
      <c r="B99" s="116">
        <v>171</v>
      </c>
      <c r="C99" s="116">
        <v>166</v>
      </c>
      <c r="D99" s="114">
        <f t="shared" si="3"/>
        <v>103.01</v>
      </c>
    </row>
    <row r="100" ht="20.1" customHeight="1" spans="1:4">
      <c r="A100" s="115" t="s">
        <v>288</v>
      </c>
      <c r="B100" s="116">
        <v>138</v>
      </c>
      <c r="C100" s="116">
        <v>115</v>
      </c>
      <c r="D100" s="114">
        <f t="shared" si="3"/>
        <v>120</v>
      </c>
    </row>
    <row r="101" ht="20.1" customHeight="1" spans="1:4">
      <c r="A101" s="115" t="s">
        <v>289</v>
      </c>
      <c r="B101" s="116">
        <v>105</v>
      </c>
      <c r="C101" s="116">
        <v>92</v>
      </c>
      <c r="D101" s="114">
        <f t="shared" si="3"/>
        <v>114.13</v>
      </c>
    </row>
    <row r="102" ht="20.1" customHeight="1" spans="1:4">
      <c r="A102" s="115" t="s">
        <v>290</v>
      </c>
      <c r="B102" s="116">
        <v>349</v>
      </c>
      <c r="C102" s="116">
        <v>43</v>
      </c>
      <c r="D102" s="114">
        <f t="shared" si="3"/>
        <v>811.63</v>
      </c>
    </row>
    <row r="103" ht="20.1" customHeight="1" spans="1:4">
      <c r="A103" s="115" t="s">
        <v>291</v>
      </c>
      <c r="B103" s="116">
        <v>257</v>
      </c>
      <c r="C103" s="116">
        <f>100-10</f>
        <v>90</v>
      </c>
      <c r="D103" s="114">
        <f t="shared" si="3"/>
        <v>285.56</v>
      </c>
    </row>
    <row r="104" ht="20.1" customHeight="1" spans="1:4">
      <c r="A104" s="115" t="s">
        <v>292</v>
      </c>
      <c r="B104" s="116">
        <v>90</v>
      </c>
      <c r="C104" s="116">
        <v>76</v>
      </c>
      <c r="D104" s="114">
        <f t="shared" si="3"/>
        <v>118.42</v>
      </c>
    </row>
    <row r="105" ht="20.1" customHeight="1" spans="1:4">
      <c r="A105" s="115" t="s">
        <v>293</v>
      </c>
      <c r="B105" s="116">
        <v>122</v>
      </c>
      <c r="C105" s="116">
        <v>105</v>
      </c>
      <c r="D105" s="114">
        <f t="shared" si="3"/>
        <v>116.19</v>
      </c>
    </row>
    <row r="106" ht="20.1" customHeight="1" spans="1:4">
      <c r="A106" s="115" t="s">
        <v>294</v>
      </c>
      <c r="B106" s="116">
        <v>280</v>
      </c>
      <c r="C106" s="116">
        <v>261</v>
      </c>
      <c r="D106" s="114">
        <f t="shared" si="3"/>
        <v>107.28</v>
      </c>
    </row>
    <row r="107" ht="20.1" customHeight="1" spans="1:4">
      <c r="A107" s="115" t="s">
        <v>295</v>
      </c>
      <c r="B107" s="116">
        <v>0</v>
      </c>
      <c r="C107" s="116">
        <v>131</v>
      </c>
      <c r="D107" s="114">
        <f t="shared" si="3"/>
        <v>0</v>
      </c>
    </row>
    <row r="108" ht="20.1" customHeight="1" spans="1:4">
      <c r="A108" s="115" t="s">
        <v>296</v>
      </c>
      <c r="B108" s="116">
        <v>0</v>
      </c>
      <c r="C108" s="116">
        <v>30</v>
      </c>
      <c r="D108" s="114">
        <f t="shared" si="3"/>
        <v>0</v>
      </c>
    </row>
    <row r="109" ht="20.1" customHeight="1" spans="1:4">
      <c r="A109" s="115" t="s">
        <v>297</v>
      </c>
      <c r="B109" s="116">
        <v>59</v>
      </c>
      <c r="C109" s="116">
        <v>100</v>
      </c>
      <c r="D109" s="114">
        <f t="shared" si="3"/>
        <v>59</v>
      </c>
    </row>
    <row r="110" ht="20.1" customHeight="1" spans="1:4">
      <c r="A110" s="115" t="s">
        <v>298</v>
      </c>
      <c r="B110" s="116">
        <v>13</v>
      </c>
      <c r="C110" s="116">
        <v>15</v>
      </c>
      <c r="D110" s="114">
        <f t="shared" si="3"/>
        <v>86.67</v>
      </c>
    </row>
    <row r="111" ht="20.1" customHeight="1" spans="1:4">
      <c r="A111" s="115" t="s">
        <v>299</v>
      </c>
      <c r="B111" s="116">
        <v>895</v>
      </c>
      <c r="C111" s="116">
        <v>1025</v>
      </c>
      <c r="D111" s="114">
        <f t="shared" si="3"/>
        <v>87.32</v>
      </c>
    </row>
    <row r="112" s="98" customFormat="1" ht="20.1" customHeight="1" spans="1:4">
      <c r="A112" s="109" t="s">
        <v>164</v>
      </c>
      <c r="B112" s="110">
        <f>SUM(B113:B155)</f>
        <v>36605</v>
      </c>
      <c r="C112" s="110">
        <f>SUM(C113:C155)</f>
        <v>31230</v>
      </c>
      <c r="D112" s="111">
        <f t="shared" si="3"/>
        <v>117.21</v>
      </c>
    </row>
    <row r="113" ht="20.1" customHeight="1" spans="1:4">
      <c r="A113" s="112" t="s">
        <v>300</v>
      </c>
      <c r="B113" s="113">
        <v>316</v>
      </c>
      <c r="C113" s="113">
        <v>362</v>
      </c>
      <c r="D113" s="114">
        <f t="shared" si="3"/>
        <v>87.29</v>
      </c>
    </row>
    <row r="114" ht="20.1" customHeight="1" spans="1:4">
      <c r="A114" s="117" t="s">
        <v>301</v>
      </c>
      <c r="B114" s="125">
        <v>265</v>
      </c>
      <c r="C114" s="125">
        <v>287</v>
      </c>
      <c r="D114" s="114">
        <f t="shared" si="3"/>
        <v>92.33</v>
      </c>
    </row>
    <row r="115" ht="20.1" customHeight="1" spans="1:4">
      <c r="A115" s="117" t="s">
        <v>302</v>
      </c>
      <c r="B115" s="125">
        <v>110</v>
      </c>
      <c r="C115" s="125">
        <v>134</v>
      </c>
      <c r="D115" s="114">
        <f t="shared" si="3"/>
        <v>82.09</v>
      </c>
    </row>
    <row r="116" s="99" customFormat="1" ht="20.1" customHeight="1" spans="1:4">
      <c r="A116" s="117" t="s">
        <v>303</v>
      </c>
      <c r="B116" s="116">
        <v>450</v>
      </c>
      <c r="C116" s="116"/>
      <c r="D116" s="114"/>
    </row>
    <row r="117" ht="20.1" customHeight="1" spans="1:4">
      <c r="A117" s="117" t="s">
        <v>304</v>
      </c>
      <c r="B117" s="125">
        <v>100</v>
      </c>
      <c r="C117" s="125">
        <v>78</v>
      </c>
      <c r="D117" s="114">
        <f t="shared" ref="D117:D138" si="4">ROUND(B117/C117*100,2)</f>
        <v>128.21</v>
      </c>
    </row>
    <row r="118" ht="20.1" customHeight="1" spans="1:4">
      <c r="A118" s="117" t="s">
        <v>305</v>
      </c>
      <c r="B118" s="125">
        <v>130</v>
      </c>
      <c r="C118" s="125">
        <v>180</v>
      </c>
      <c r="D118" s="114">
        <f t="shared" si="4"/>
        <v>72.22</v>
      </c>
    </row>
    <row r="119" ht="20.1" customHeight="1" spans="1:4">
      <c r="A119" s="117" t="s">
        <v>306</v>
      </c>
      <c r="B119" s="125">
        <v>184</v>
      </c>
      <c r="C119" s="125">
        <v>199</v>
      </c>
      <c r="D119" s="114">
        <f t="shared" si="4"/>
        <v>92.46</v>
      </c>
    </row>
    <row r="120" ht="20.1" customHeight="1" spans="1:4">
      <c r="A120" s="117" t="s">
        <v>307</v>
      </c>
      <c r="B120" s="125">
        <v>128</v>
      </c>
      <c r="C120" s="125">
        <v>250</v>
      </c>
      <c r="D120" s="114">
        <f t="shared" si="4"/>
        <v>51.2</v>
      </c>
    </row>
    <row r="121" ht="20.1" customHeight="1" spans="1:4">
      <c r="A121" s="117" t="s">
        <v>308</v>
      </c>
      <c r="B121" s="125">
        <v>145</v>
      </c>
      <c r="C121" s="125">
        <v>102</v>
      </c>
      <c r="D121" s="114">
        <f t="shared" si="4"/>
        <v>142.16</v>
      </c>
    </row>
    <row r="122" ht="20.1" customHeight="1" spans="1:4">
      <c r="A122" s="117" t="s">
        <v>309</v>
      </c>
      <c r="B122" s="125">
        <v>220</v>
      </c>
      <c r="C122" s="125">
        <v>227</v>
      </c>
      <c r="D122" s="114">
        <f t="shared" si="4"/>
        <v>96.92</v>
      </c>
    </row>
    <row r="123" ht="20.1" customHeight="1" spans="1:4">
      <c r="A123" s="117" t="s">
        <v>310</v>
      </c>
      <c r="B123" s="125">
        <v>1416</v>
      </c>
      <c r="C123" s="125">
        <v>1600</v>
      </c>
      <c r="D123" s="114">
        <f t="shared" si="4"/>
        <v>88.5</v>
      </c>
    </row>
    <row r="124" ht="20.1" customHeight="1" spans="1:4">
      <c r="A124" s="117" t="s">
        <v>311</v>
      </c>
      <c r="B124" s="125">
        <v>6210</v>
      </c>
      <c r="C124" s="125">
        <v>4960</v>
      </c>
      <c r="D124" s="114">
        <f t="shared" si="4"/>
        <v>125.2</v>
      </c>
    </row>
    <row r="125" ht="20.1" customHeight="1" spans="1:4">
      <c r="A125" s="117" t="s">
        <v>312</v>
      </c>
      <c r="B125" s="125">
        <v>150</v>
      </c>
      <c r="C125" s="125">
        <v>250</v>
      </c>
      <c r="D125" s="114">
        <f t="shared" si="4"/>
        <v>60</v>
      </c>
    </row>
    <row r="126" ht="20.1" customHeight="1" spans="1:4">
      <c r="A126" s="117" t="s">
        <v>313</v>
      </c>
      <c r="B126" s="125">
        <v>18</v>
      </c>
      <c r="C126" s="125">
        <v>16</v>
      </c>
      <c r="D126" s="114">
        <f t="shared" si="4"/>
        <v>112.5</v>
      </c>
    </row>
    <row r="127" ht="20.1" customHeight="1" spans="1:4">
      <c r="A127" s="117" t="s">
        <v>314</v>
      </c>
      <c r="B127" s="125">
        <v>143</v>
      </c>
      <c r="C127" s="125">
        <v>636</v>
      </c>
      <c r="D127" s="114">
        <f t="shared" si="4"/>
        <v>22.48</v>
      </c>
    </row>
    <row r="128" ht="20.1" customHeight="1" spans="1:4">
      <c r="A128" s="117" t="s">
        <v>315</v>
      </c>
      <c r="B128" s="125">
        <v>470</v>
      </c>
      <c r="C128" s="125">
        <v>232</v>
      </c>
      <c r="D128" s="114">
        <f t="shared" si="4"/>
        <v>202.59</v>
      </c>
    </row>
    <row r="129" ht="20.1" customHeight="1" spans="1:4">
      <c r="A129" s="117" t="s">
        <v>316</v>
      </c>
      <c r="B129" s="125">
        <v>15</v>
      </c>
      <c r="C129" s="125">
        <v>15</v>
      </c>
      <c r="D129" s="114">
        <f t="shared" si="4"/>
        <v>100</v>
      </c>
    </row>
    <row r="130" ht="20.1" customHeight="1" spans="1:4">
      <c r="A130" s="117" t="s">
        <v>317</v>
      </c>
      <c r="B130" s="125">
        <v>1351</v>
      </c>
      <c r="C130" s="125">
        <v>1308</v>
      </c>
      <c r="D130" s="114">
        <f t="shared" si="4"/>
        <v>103.29</v>
      </c>
    </row>
    <row r="131" ht="20.1" customHeight="1" spans="1:4">
      <c r="A131" s="117" t="s">
        <v>318</v>
      </c>
      <c r="B131" s="125">
        <v>363</v>
      </c>
      <c r="C131" s="125">
        <v>221</v>
      </c>
      <c r="D131" s="114">
        <f t="shared" si="4"/>
        <v>164.25</v>
      </c>
    </row>
    <row r="132" ht="20.1" customHeight="1" spans="1:4">
      <c r="A132" s="117" t="s">
        <v>319</v>
      </c>
      <c r="B132" s="125">
        <v>0</v>
      </c>
      <c r="C132" s="125">
        <v>4</v>
      </c>
      <c r="D132" s="114">
        <f t="shared" si="4"/>
        <v>0</v>
      </c>
    </row>
    <row r="133" ht="20.1" customHeight="1" spans="1:4">
      <c r="A133" s="117" t="s">
        <v>320</v>
      </c>
      <c r="B133" s="125">
        <v>24</v>
      </c>
      <c r="C133" s="125">
        <v>16</v>
      </c>
      <c r="D133" s="114">
        <f t="shared" si="4"/>
        <v>150</v>
      </c>
    </row>
    <row r="134" ht="20.1" customHeight="1" spans="1:4">
      <c r="A134" s="117" t="s">
        <v>321</v>
      </c>
      <c r="B134" s="125">
        <v>432</v>
      </c>
      <c r="C134" s="125">
        <v>280</v>
      </c>
      <c r="D134" s="114">
        <f t="shared" si="4"/>
        <v>154.29</v>
      </c>
    </row>
    <row r="135" ht="20.1" customHeight="1" spans="1:4">
      <c r="A135" s="117" t="s">
        <v>322</v>
      </c>
      <c r="B135" s="125">
        <v>439</v>
      </c>
      <c r="C135" s="125">
        <v>439</v>
      </c>
      <c r="D135" s="114">
        <f t="shared" si="4"/>
        <v>100</v>
      </c>
    </row>
    <row r="136" ht="20.1" customHeight="1" spans="1:4">
      <c r="A136" s="117" t="s">
        <v>323</v>
      </c>
      <c r="B136" s="125">
        <v>210</v>
      </c>
      <c r="C136" s="125">
        <v>211</v>
      </c>
      <c r="D136" s="114">
        <f t="shared" si="4"/>
        <v>99.53</v>
      </c>
    </row>
    <row r="137" ht="20.1" customHeight="1" spans="1:4">
      <c r="A137" s="117" t="s">
        <v>324</v>
      </c>
      <c r="B137" s="125">
        <v>44</v>
      </c>
      <c r="C137" s="125">
        <v>55</v>
      </c>
      <c r="D137" s="114">
        <f t="shared" si="4"/>
        <v>80</v>
      </c>
    </row>
    <row r="138" ht="20.1" customHeight="1" spans="1:4">
      <c r="A138" s="117" t="s">
        <v>325</v>
      </c>
      <c r="B138" s="125">
        <v>158</v>
      </c>
      <c r="C138" s="125">
        <v>226</v>
      </c>
      <c r="D138" s="114">
        <f t="shared" si="4"/>
        <v>69.91</v>
      </c>
    </row>
    <row r="139" ht="20.1" customHeight="1" spans="1:4">
      <c r="A139" s="117" t="s">
        <v>326</v>
      </c>
      <c r="B139" s="125">
        <v>229</v>
      </c>
      <c r="C139" s="125"/>
      <c r="D139" s="114"/>
    </row>
    <row r="140" ht="20.1" customHeight="1" spans="1:4">
      <c r="A140" s="117" t="s">
        <v>327</v>
      </c>
      <c r="B140" s="125">
        <v>103</v>
      </c>
      <c r="C140" s="125">
        <v>102</v>
      </c>
      <c r="D140" s="114">
        <f t="shared" ref="D140:D160" si="5">ROUND(B140/C140*100,2)</f>
        <v>100.98</v>
      </c>
    </row>
    <row r="141" ht="20.1" customHeight="1" spans="1:4">
      <c r="A141" s="117" t="s">
        <v>328</v>
      </c>
      <c r="B141" s="125">
        <v>0</v>
      </c>
      <c r="C141" s="125">
        <v>71</v>
      </c>
      <c r="D141" s="114">
        <f t="shared" si="5"/>
        <v>0</v>
      </c>
    </row>
    <row r="142" ht="20.1" customHeight="1" spans="1:4">
      <c r="A142" s="117" t="s">
        <v>329</v>
      </c>
      <c r="B142" s="125">
        <v>14</v>
      </c>
      <c r="C142" s="125">
        <v>28</v>
      </c>
      <c r="D142" s="114">
        <f t="shared" si="5"/>
        <v>50</v>
      </c>
    </row>
    <row r="143" ht="20.1" customHeight="1" spans="1:4">
      <c r="A143" s="117" t="s">
        <v>330</v>
      </c>
      <c r="B143" s="125">
        <v>881</v>
      </c>
      <c r="C143" s="125">
        <v>958</v>
      </c>
      <c r="D143" s="114">
        <f t="shared" si="5"/>
        <v>91.96</v>
      </c>
    </row>
    <row r="144" ht="20.1" customHeight="1" spans="1:4">
      <c r="A144" s="117" t="s">
        <v>331</v>
      </c>
      <c r="B144" s="125">
        <v>189</v>
      </c>
      <c r="C144" s="125">
        <v>190</v>
      </c>
      <c r="D144" s="114">
        <f t="shared" si="5"/>
        <v>99.47</v>
      </c>
    </row>
    <row r="145" ht="20.1" customHeight="1" spans="1:4">
      <c r="A145" s="117" t="s">
        <v>332</v>
      </c>
      <c r="B145" s="125">
        <v>6</v>
      </c>
      <c r="C145" s="125">
        <v>54</v>
      </c>
      <c r="D145" s="114">
        <f t="shared" si="5"/>
        <v>11.11</v>
      </c>
    </row>
    <row r="146" ht="20.1" customHeight="1" spans="1:4">
      <c r="A146" s="117" t="s">
        <v>333</v>
      </c>
      <c r="B146" s="125">
        <v>5</v>
      </c>
      <c r="C146" s="125">
        <v>10</v>
      </c>
      <c r="D146" s="114">
        <f t="shared" si="5"/>
        <v>50</v>
      </c>
    </row>
    <row r="147" ht="20.1" customHeight="1" spans="1:4">
      <c r="A147" s="117" t="s">
        <v>334</v>
      </c>
      <c r="B147" s="125">
        <v>902</v>
      </c>
      <c r="C147" s="125">
        <v>283</v>
      </c>
      <c r="D147" s="114">
        <f t="shared" si="5"/>
        <v>318.73</v>
      </c>
    </row>
    <row r="148" ht="20.1" customHeight="1" spans="1:4">
      <c r="A148" s="117" t="s">
        <v>335</v>
      </c>
      <c r="B148" s="125">
        <v>3492</v>
      </c>
      <c r="C148" s="125">
        <v>2582</v>
      </c>
      <c r="D148" s="114">
        <f t="shared" si="5"/>
        <v>135.24</v>
      </c>
    </row>
    <row r="149" ht="20.1" customHeight="1" spans="1:4">
      <c r="A149" s="117" t="s">
        <v>336</v>
      </c>
      <c r="B149" s="125">
        <v>398</v>
      </c>
      <c r="C149" s="125">
        <v>350</v>
      </c>
      <c r="D149" s="114">
        <f t="shared" si="5"/>
        <v>113.71</v>
      </c>
    </row>
    <row r="150" ht="20.1" customHeight="1" spans="1:4">
      <c r="A150" s="117" t="s">
        <v>337</v>
      </c>
      <c r="B150" s="125">
        <v>135</v>
      </c>
      <c r="C150" s="125">
        <v>118</v>
      </c>
      <c r="D150" s="114">
        <f t="shared" si="5"/>
        <v>114.41</v>
      </c>
    </row>
    <row r="151" ht="20.1" customHeight="1" spans="1:4">
      <c r="A151" s="117" t="s">
        <v>338</v>
      </c>
      <c r="B151" s="125">
        <v>1372</v>
      </c>
      <c r="C151" s="125">
        <v>1449</v>
      </c>
      <c r="D151" s="114">
        <f t="shared" si="5"/>
        <v>94.69</v>
      </c>
    </row>
    <row r="152" ht="20.1" customHeight="1" spans="1:4">
      <c r="A152" s="117" t="s">
        <v>339</v>
      </c>
      <c r="B152" s="125">
        <v>11460</v>
      </c>
      <c r="C152" s="125">
        <v>10771</v>
      </c>
      <c r="D152" s="114">
        <f t="shared" si="5"/>
        <v>106.4</v>
      </c>
    </row>
    <row r="153" ht="20.1" customHeight="1" spans="1:4">
      <c r="A153" s="117" t="s">
        <v>340</v>
      </c>
      <c r="B153" s="125">
        <v>113</v>
      </c>
      <c r="C153" s="125">
        <v>106</v>
      </c>
      <c r="D153" s="114">
        <f t="shared" si="5"/>
        <v>106.6</v>
      </c>
    </row>
    <row r="154" ht="20.1" customHeight="1" spans="1:4">
      <c r="A154" s="117" t="s">
        <v>341</v>
      </c>
      <c r="B154" s="125">
        <v>96</v>
      </c>
      <c r="C154" s="125">
        <v>102</v>
      </c>
      <c r="D154" s="114">
        <f t="shared" si="5"/>
        <v>94.12</v>
      </c>
    </row>
    <row r="155" ht="20.1" customHeight="1" spans="1:4">
      <c r="A155" s="117" t="s">
        <v>342</v>
      </c>
      <c r="B155" s="125">
        <v>3719</v>
      </c>
      <c r="C155" s="125">
        <v>1768</v>
      </c>
      <c r="D155" s="114">
        <f t="shared" si="5"/>
        <v>210.35</v>
      </c>
    </row>
    <row r="156" s="98" customFormat="1" ht="20.1" customHeight="1" spans="1:4">
      <c r="A156" s="109" t="s">
        <v>165</v>
      </c>
      <c r="B156" s="110">
        <f>SUM(B157:B174)</f>
        <v>11295</v>
      </c>
      <c r="C156" s="110">
        <f>SUM(C157:C174)</f>
        <v>13073</v>
      </c>
      <c r="D156" s="111">
        <f t="shared" si="5"/>
        <v>86.4</v>
      </c>
    </row>
    <row r="157" ht="20.1" customHeight="1" spans="1:4">
      <c r="A157" s="112" t="s">
        <v>343</v>
      </c>
      <c r="B157" s="113">
        <v>157</v>
      </c>
      <c r="C157" s="113">
        <v>164</v>
      </c>
      <c r="D157" s="114">
        <f t="shared" si="5"/>
        <v>95.73</v>
      </c>
    </row>
    <row r="158" ht="20.1" customHeight="1" spans="1:4">
      <c r="A158" s="112" t="s">
        <v>344</v>
      </c>
      <c r="B158" s="123">
        <v>1626</v>
      </c>
      <c r="C158" s="113">
        <v>306</v>
      </c>
      <c r="D158" s="114">
        <f t="shared" si="5"/>
        <v>531.37</v>
      </c>
    </row>
    <row r="159" ht="20.1" customHeight="1" spans="1:4">
      <c r="A159" s="117" t="s">
        <v>345</v>
      </c>
      <c r="B159" s="125">
        <v>86</v>
      </c>
      <c r="C159" s="125">
        <v>2079</v>
      </c>
      <c r="D159" s="114">
        <f t="shared" si="5"/>
        <v>4.14</v>
      </c>
    </row>
    <row r="160" ht="20.1" customHeight="1" spans="1:4">
      <c r="A160" s="117" t="s">
        <v>346</v>
      </c>
      <c r="B160" s="125">
        <v>16</v>
      </c>
      <c r="C160" s="125">
        <v>133</v>
      </c>
      <c r="D160" s="114">
        <f t="shared" si="5"/>
        <v>12.03</v>
      </c>
    </row>
    <row r="161" ht="20.1" customHeight="1" spans="1:4">
      <c r="A161" s="117" t="s">
        <v>347</v>
      </c>
      <c r="B161" s="125">
        <v>50</v>
      </c>
      <c r="C161" s="125"/>
      <c r="D161" s="114"/>
    </row>
    <row r="162" ht="20.1" customHeight="1" spans="1:4">
      <c r="A162" s="117" t="s">
        <v>348</v>
      </c>
      <c r="B162" s="125">
        <v>453</v>
      </c>
      <c r="C162" s="125">
        <v>322</v>
      </c>
      <c r="D162" s="114">
        <f t="shared" ref="D162:D173" si="6">ROUND(B162/C162*100,2)</f>
        <v>140.68</v>
      </c>
    </row>
    <row r="163" ht="20.1" customHeight="1" spans="1:4">
      <c r="A163" s="117" t="s">
        <v>349</v>
      </c>
      <c r="B163" s="125">
        <v>3235</v>
      </c>
      <c r="C163" s="125">
        <v>3239</v>
      </c>
      <c r="D163" s="114">
        <f t="shared" si="6"/>
        <v>99.88</v>
      </c>
    </row>
    <row r="164" ht="20.1" customHeight="1" spans="1:4">
      <c r="A164" s="117" t="s">
        <v>350</v>
      </c>
      <c r="B164" s="125">
        <v>847</v>
      </c>
      <c r="C164" s="125">
        <v>672</v>
      </c>
      <c r="D164" s="114">
        <f t="shared" si="6"/>
        <v>126.04</v>
      </c>
    </row>
    <row r="165" ht="20.1" customHeight="1" spans="1:4">
      <c r="A165" s="117" t="s">
        <v>351</v>
      </c>
      <c r="B165" s="125">
        <v>812</v>
      </c>
      <c r="C165" s="125">
        <v>967</v>
      </c>
      <c r="D165" s="114">
        <f t="shared" si="6"/>
        <v>83.97</v>
      </c>
    </row>
    <row r="166" ht="20.1" customHeight="1" spans="1:4">
      <c r="A166" s="117" t="s">
        <v>352</v>
      </c>
      <c r="B166" s="125">
        <v>137</v>
      </c>
      <c r="C166" s="125">
        <v>145</v>
      </c>
      <c r="D166" s="114">
        <f t="shared" si="6"/>
        <v>94.48</v>
      </c>
    </row>
    <row r="167" ht="20.1" customHeight="1" spans="1:4">
      <c r="A167" s="117" t="s">
        <v>353</v>
      </c>
      <c r="B167" s="125">
        <v>322</v>
      </c>
      <c r="C167" s="125">
        <v>346</v>
      </c>
      <c r="D167" s="114">
        <f t="shared" si="6"/>
        <v>93.06</v>
      </c>
    </row>
    <row r="168" ht="20.1" customHeight="1" spans="1:4">
      <c r="A168" s="117" t="s">
        <v>354</v>
      </c>
      <c r="B168" s="125">
        <v>2359</v>
      </c>
      <c r="C168" s="125">
        <v>2027</v>
      </c>
      <c r="D168" s="114">
        <f t="shared" si="6"/>
        <v>116.38</v>
      </c>
    </row>
    <row r="169" ht="20.1" customHeight="1" spans="1:4">
      <c r="A169" s="117" t="s">
        <v>355</v>
      </c>
      <c r="B169" s="125">
        <v>0</v>
      </c>
      <c r="C169" s="125">
        <v>200</v>
      </c>
      <c r="D169" s="114">
        <f t="shared" si="6"/>
        <v>0</v>
      </c>
    </row>
    <row r="170" ht="20.1" customHeight="1" spans="1:4">
      <c r="A170" s="117" t="s">
        <v>356</v>
      </c>
      <c r="B170" s="125">
        <v>0</v>
      </c>
      <c r="C170" s="125">
        <v>500</v>
      </c>
      <c r="D170" s="114">
        <f t="shared" si="6"/>
        <v>0</v>
      </c>
    </row>
    <row r="171" ht="20.1" customHeight="1" spans="1:4">
      <c r="A171" s="117" t="s">
        <v>357</v>
      </c>
      <c r="B171" s="125">
        <v>12</v>
      </c>
      <c r="C171" s="125">
        <v>22</v>
      </c>
      <c r="D171" s="114">
        <f t="shared" si="6"/>
        <v>54.55</v>
      </c>
    </row>
    <row r="172" ht="20.1" customHeight="1" spans="1:4">
      <c r="A172" s="117" t="s">
        <v>358</v>
      </c>
      <c r="B172" s="125">
        <v>100</v>
      </c>
      <c r="C172" s="125">
        <v>105</v>
      </c>
      <c r="D172" s="114">
        <f t="shared" si="6"/>
        <v>95.24</v>
      </c>
    </row>
    <row r="173" ht="20.1" customHeight="1" spans="1:4">
      <c r="A173" s="117" t="s">
        <v>359</v>
      </c>
      <c r="B173" s="125">
        <v>417</v>
      </c>
      <c r="C173" s="125">
        <v>1231</v>
      </c>
      <c r="D173" s="114">
        <f t="shared" si="6"/>
        <v>33.87</v>
      </c>
    </row>
    <row r="174" ht="20.1" customHeight="1" spans="1:4">
      <c r="A174" s="117" t="s">
        <v>360</v>
      </c>
      <c r="B174" s="125">
        <v>666</v>
      </c>
      <c r="C174" s="125">
        <v>615</v>
      </c>
      <c r="D174" s="114">
        <f t="shared" ref="D174:D219" si="7">ROUND(B174/C174*100,2)</f>
        <v>108.29</v>
      </c>
    </row>
    <row r="175" s="98" customFormat="1" ht="20.1" customHeight="1" spans="1:4">
      <c r="A175" s="109" t="s">
        <v>166</v>
      </c>
      <c r="B175" s="110">
        <f>SUM(B176:B178)</f>
        <v>4409</v>
      </c>
      <c r="C175" s="110">
        <f>SUM(C176:C178)</f>
        <v>4497</v>
      </c>
      <c r="D175" s="111">
        <f t="shared" si="7"/>
        <v>98.04</v>
      </c>
    </row>
    <row r="176" ht="20.1" customHeight="1" spans="1:4">
      <c r="A176" s="112" t="s">
        <v>361</v>
      </c>
      <c r="B176" s="113">
        <v>141</v>
      </c>
      <c r="C176" s="113"/>
      <c r="D176" s="114"/>
    </row>
    <row r="177" ht="20.1" customHeight="1" spans="1:4">
      <c r="A177" s="112" t="s">
        <v>362</v>
      </c>
      <c r="B177" s="123">
        <v>4248</v>
      </c>
      <c r="C177" s="123">
        <v>3376</v>
      </c>
      <c r="D177" s="114">
        <f t="shared" si="7"/>
        <v>125.83</v>
      </c>
    </row>
    <row r="178" ht="20.1" customHeight="1" spans="1:4">
      <c r="A178" s="112" t="s">
        <v>363</v>
      </c>
      <c r="B178" s="123">
        <v>20</v>
      </c>
      <c r="C178" s="123">
        <v>1121</v>
      </c>
      <c r="D178" s="114">
        <f t="shared" si="7"/>
        <v>1.78</v>
      </c>
    </row>
    <row r="179" s="98" customFormat="1" ht="20.1" customHeight="1" spans="1:4">
      <c r="A179" s="109" t="s">
        <v>167</v>
      </c>
      <c r="B179" s="110">
        <f>SUM(B180:B192)</f>
        <v>10714</v>
      </c>
      <c r="C179" s="110">
        <f>SUM(C180:C192)</f>
        <v>6926</v>
      </c>
      <c r="D179" s="111">
        <f t="shared" si="7"/>
        <v>154.69</v>
      </c>
    </row>
    <row r="180" ht="20.1" customHeight="1" spans="1:4">
      <c r="A180" s="112" t="s">
        <v>364</v>
      </c>
      <c r="B180" s="113">
        <v>159</v>
      </c>
      <c r="C180" s="113">
        <v>183</v>
      </c>
      <c r="D180" s="114">
        <f t="shared" si="7"/>
        <v>86.89</v>
      </c>
    </row>
    <row r="181" ht="20.1" customHeight="1" spans="1:4">
      <c r="A181" s="112" t="s">
        <v>365</v>
      </c>
      <c r="B181" s="113">
        <v>92</v>
      </c>
      <c r="C181" s="113">
        <v>90</v>
      </c>
      <c r="D181" s="114">
        <f t="shared" si="7"/>
        <v>102.22</v>
      </c>
    </row>
    <row r="182" ht="20.1" customHeight="1" spans="1:4">
      <c r="A182" s="117" t="s">
        <v>366</v>
      </c>
      <c r="B182" s="125">
        <v>96</v>
      </c>
      <c r="C182" s="125">
        <v>85</v>
      </c>
      <c r="D182" s="114">
        <f t="shared" si="7"/>
        <v>112.94</v>
      </c>
    </row>
    <row r="183" ht="20.1" customHeight="1" spans="1:4">
      <c r="A183" s="117" t="s">
        <v>367</v>
      </c>
      <c r="B183" s="125">
        <v>1134</v>
      </c>
      <c r="C183" s="125">
        <v>1141</v>
      </c>
      <c r="D183" s="114">
        <f t="shared" si="7"/>
        <v>99.39</v>
      </c>
    </row>
    <row r="184" ht="20.1" customHeight="1" spans="1:4">
      <c r="A184" s="117" t="s">
        <v>368</v>
      </c>
      <c r="B184" s="125">
        <v>34</v>
      </c>
      <c r="C184" s="125">
        <v>35</v>
      </c>
      <c r="D184" s="114">
        <f t="shared" si="7"/>
        <v>97.14</v>
      </c>
    </row>
    <row r="185" ht="20.1" customHeight="1" spans="1:4">
      <c r="A185" s="117" t="s">
        <v>369</v>
      </c>
      <c r="B185" s="125">
        <v>150</v>
      </c>
      <c r="C185" s="125">
        <v>141</v>
      </c>
      <c r="D185" s="114">
        <f t="shared" si="7"/>
        <v>106.38</v>
      </c>
    </row>
    <row r="186" ht="20.1" customHeight="1" spans="1:4">
      <c r="A186" s="117" t="s">
        <v>370</v>
      </c>
      <c r="B186" s="125">
        <v>76</v>
      </c>
      <c r="C186" s="125">
        <v>76</v>
      </c>
      <c r="D186" s="114">
        <f t="shared" si="7"/>
        <v>100</v>
      </c>
    </row>
    <row r="187" ht="20.1" customHeight="1" spans="1:4">
      <c r="A187" s="117" t="s">
        <v>371</v>
      </c>
      <c r="B187" s="125">
        <v>46</v>
      </c>
      <c r="C187" s="125">
        <v>40</v>
      </c>
      <c r="D187" s="114">
        <f t="shared" si="7"/>
        <v>115</v>
      </c>
    </row>
    <row r="188" ht="20.1" customHeight="1" spans="1:4">
      <c r="A188" s="117" t="s">
        <v>372</v>
      </c>
      <c r="B188" s="125">
        <v>140</v>
      </c>
      <c r="C188" s="125">
        <v>142</v>
      </c>
      <c r="D188" s="114">
        <f t="shared" si="7"/>
        <v>98.59</v>
      </c>
    </row>
    <row r="189" ht="20.1" customHeight="1" spans="1:4">
      <c r="A189" s="117" t="s">
        <v>373</v>
      </c>
      <c r="B189" s="125">
        <v>0</v>
      </c>
      <c r="C189" s="125">
        <v>300</v>
      </c>
      <c r="D189" s="114">
        <f t="shared" si="7"/>
        <v>0</v>
      </c>
    </row>
    <row r="190" ht="20.1" customHeight="1" spans="1:4">
      <c r="A190" s="117" t="s">
        <v>374</v>
      </c>
      <c r="B190" s="125">
        <v>93</v>
      </c>
      <c r="C190" s="125">
        <v>270</v>
      </c>
      <c r="D190" s="114">
        <f t="shared" si="7"/>
        <v>34.44</v>
      </c>
    </row>
    <row r="191" ht="20.1" customHeight="1" spans="1:4">
      <c r="A191" s="117" t="s">
        <v>375</v>
      </c>
      <c r="B191" s="125">
        <v>270</v>
      </c>
      <c r="C191" s="125">
        <v>286</v>
      </c>
      <c r="D191" s="114">
        <f t="shared" si="7"/>
        <v>94.41</v>
      </c>
    </row>
    <row r="192" ht="20.1" customHeight="1" spans="1:4">
      <c r="A192" s="117" t="s">
        <v>376</v>
      </c>
      <c r="B192" s="125">
        <v>8424</v>
      </c>
      <c r="C192" s="125">
        <v>4137</v>
      </c>
      <c r="D192" s="114">
        <f t="shared" si="7"/>
        <v>203.63</v>
      </c>
    </row>
    <row r="193" s="98" customFormat="1" ht="20.1" customHeight="1" spans="1:4">
      <c r="A193" s="109" t="s">
        <v>168</v>
      </c>
      <c r="B193" s="124">
        <f>SUM(B194:B214)</f>
        <v>24122</v>
      </c>
      <c r="C193" s="124">
        <f>SUM(C194:C214)</f>
        <v>18487</v>
      </c>
      <c r="D193" s="111">
        <f t="shared" si="7"/>
        <v>130.48</v>
      </c>
    </row>
    <row r="194" ht="20.1" customHeight="1" spans="1:4">
      <c r="A194" s="112" t="s">
        <v>377</v>
      </c>
      <c r="B194" s="113">
        <v>486</v>
      </c>
      <c r="C194" s="113">
        <v>507</v>
      </c>
      <c r="D194" s="114">
        <f t="shared" si="7"/>
        <v>95.86</v>
      </c>
    </row>
    <row r="195" ht="20.1" customHeight="1" spans="1:4">
      <c r="A195" s="115" t="s">
        <v>378</v>
      </c>
      <c r="B195" s="116">
        <v>7184</v>
      </c>
      <c r="C195" s="116">
        <v>3554</v>
      </c>
      <c r="D195" s="114">
        <f t="shared" si="7"/>
        <v>202.14</v>
      </c>
    </row>
    <row r="196" ht="20.1" customHeight="1" spans="1:4">
      <c r="A196" s="115" t="s">
        <v>379</v>
      </c>
      <c r="B196" s="116">
        <v>35</v>
      </c>
      <c r="C196" s="116">
        <v>20</v>
      </c>
      <c r="D196" s="114">
        <f t="shared" si="7"/>
        <v>175</v>
      </c>
    </row>
    <row r="197" ht="20.1" customHeight="1" spans="1:4">
      <c r="A197" s="115" t="s">
        <v>380</v>
      </c>
      <c r="B197" s="116">
        <v>67</v>
      </c>
      <c r="C197" s="116">
        <v>60</v>
      </c>
      <c r="D197" s="114">
        <f t="shared" si="7"/>
        <v>111.67</v>
      </c>
    </row>
    <row r="198" ht="20.1" customHeight="1" spans="1:4">
      <c r="A198" s="115" t="s">
        <v>381</v>
      </c>
      <c r="B198" s="116">
        <v>1075</v>
      </c>
      <c r="C198" s="116">
        <f>2418-132-34-204-550</f>
        <v>1498</v>
      </c>
      <c r="D198" s="114">
        <f t="shared" si="7"/>
        <v>71.76</v>
      </c>
    </row>
    <row r="199" ht="20.1" customHeight="1" spans="1:4">
      <c r="A199" s="115" t="s">
        <v>382</v>
      </c>
      <c r="B199" s="116">
        <v>194</v>
      </c>
      <c r="C199" s="116">
        <v>208</v>
      </c>
      <c r="D199" s="114">
        <f t="shared" si="7"/>
        <v>93.27</v>
      </c>
    </row>
    <row r="200" ht="20.1" customHeight="1" spans="1:4">
      <c r="A200" s="115" t="s">
        <v>383</v>
      </c>
      <c r="B200" s="116">
        <v>1888</v>
      </c>
      <c r="C200" s="116">
        <v>1875</v>
      </c>
      <c r="D200" s="114">
        <f t="shared" si="7"/>
        <v>100.69</v>
      </c>
    </row>
    <row r="201" ht="20.1" customHeight="1" spans="1:4">
      <c r="A201" s="115" t="s">
        <v>384</v>
      </c>
      <c r="B201" s="116">
        <v>2191</v>
      </c>
      <c r="C201" s="116">
        <v>2191</v>
      </c>
      <c r="D201" s="114">
        <f t="shared" si="7"/>
        <v>100</v>
      </c>
    </row>
    <row r="202" ht="20.1" customHeight="1" spans="1:4">
      <c r="A202" s="115" t="s">
        <v>385</v>
      </c>
      <c r="B202" s="116">
        <v>108</v>
      </c>
      <c r="C202" s="116">
        <v>200</v>
      </c>
      <c r="D202" s="114">
        <f t="shared" si="7"/>
        <v>54</v>
      </c>
    </row>
    <row r="203" ht="20.1" customHeight="1" spans="1:4">
      <c r="A203" s="115" t="s">
        <v>386</v>
      </c>
      <c r="B203" s="116">
        <v>622</v>
      </c>
      <c r="C203" s="116">
        <f>748-158</f>
        <v>590</v>
      </c>
      <c r="D203" s="114">
        <f t="shared" si="7"/>
        <v>105.42</v>
      </c>
    </row>
    <row r="204" ht="20.1" customHeight="1" spans="1:4">
      <c r="A204" s="115" t="s">
        <v>387</v>
      </c>
      <c r="B204" s="116">
        <v>244</v>
      </c>
      <c r="C204" s="116">
        <v>260</v>
      </c>
      <c r="D204" s="114">
        <f t="shared" si="7"/>
        <v>93.85</v>
      </c>
    </row>
    <row r="205" ht="20.1" customHeight="1" spans="1:4">
      <c r="A205" s="115" t="s">
        <v>388</v>
      </c>
      <c r="B205" s="116">
        <v>0</v>
      </c>
      <c r="C205" s="116">
        <v>140</v>
      </c>
      <c r="D205" s="114">
        <f t="shared" si="7"/>
        <v>0</v>
      </c>
    </row>
    <row r="206" ht="20.1" customHeight="1" spans="1:4">
      <c r="A206" s="115" t="s">
        <v>389</v>
      </c>
      <c r="B206" s="116">
        <v>117</v>
      </c>
      <c r="C206" s="116">
        <v>111</v>
      </c>
      <c r="D206" s="114">
        <f t="shared" si="7"/>
        <v>105.41</v>
      </c>
    </row>
    <row r="207" ht="20.1" customHeight="1" spans="1:4">
      <c r="A207" s="115" t="s">
        <v>390</v>
      </c>
      <c r="B207" s="116">
        <v>5</v>
      </c>
      <c r="C207" s="116">
        <v>5</v>
      </c>
      <c r="D207" s="114">
        <f t="shared" si="7"/>
        <v>100</v>
      </c>
    </row>
    <row r="208" ht="20.1" customHeight="1" spans="1:4">
      <c r="A208" s="115" t="s">
        <v>391</v>
      </c>
      <c r="B208" s="116">
        <v>560</v>
      </c>
      <c r="C208" s="116">
        <v>599</v>
      </c>
      <c r="D208" s="114">
        <f t="shared" si="7"/>
        <v>93.49</v>
      </c>
    </row>
    <row r="209" ht="20.1" customHeight="1" spans="1:4">
      <c r="A209" s="115" t="s">
        <v>392</v>
      </c>
      <c r="B209" s="116">
        <v>738</v>
      </c>
      <c r="C209" s="116">
        <v>451</v>
      </c>
      <c r="D209" s="114">
        <f t="shared" si="7"/>
        <v>163.64</v>
      </c>
    </row>
    <row r="210" ht="20.1" customHeight="1" spans="1:4">
      <c r="A210" s="115" t="s">
        <v>393</v>
      </c>
      <c r="B210" s="116">
        <v>4474</v>
      </c>
      <c r="C210" s="116">
        <f>3018-114-26</f>
        <v>2878</v>
      </c>
      <c r="D210" s="114">
        <f t="shared" si="7"/>
        <v>155.46</v>
      </c>
    </row>
    <row r="211" ht="20.1" customHeight="1" spans="1:4">
      <c r="A211" s="115" t="s">
        <v>394</v>
      </c>
      <c r="B211" s="116">
        <v>4050</v>
      </c>
      <c r="C211" s="116">
        <v>2267</v>
      </c>
      <c r="D211" s="114">
        <f t="shared" si="7"/>
        <v>178.65</v>
      </c>
    </row>
    <row r="212" ht="20.1" customHeight="1" spans="1:4">
      <c r="A212" s="115" t="s">
        <v>395</v>
      </c>
      <c r="B212" s="116">
        <v>0</v>
      </c>
      <c r="C212" s="116">
        <v>750</v>
      </c>
      <c r="D212" s="114">
        <f t="shared" si="7"/>
        <v>0</v>
      </c>
    </row>
    <row r="213" ht="20.1" customHeight="1" spans="1:4">
      <c r="A213" s="115" t="s">
        <v>396</v>
      </c>
      <c r="B213" s="116">
        <v>83</v>
      </c>
      <c r="C213" s="116">
        <v>320</v>
      </c>
      <c r="D213" s="114">
        <f t="shared" si="7"/>
        <v>25.94</v>
      </c>
    </row>
    <row r="214" ht="20.1" customHeight="1" spans="1:4">
      <c r="A214" s="115" t="s">
        <v>397</v>
      </c>
      <c r="B214" s="116">
        <v>1</v>
      </c>
      <c r="C214" s="116">
        <v>3</v>
      </c>
      <c r="D214" s="114">
        <f t="shared" si="7"/>
        <v>33.33</v>
      </c>
    </row>
    <row r="215" s="98" customFormat="1" ht="20.1" customHeight="1" spans="1:4">
      <c r="A215" s="109" t="s">
        <v>169</v>
      </c>
      <c r="B215" s="122">
        <f>SUM(B216:B221)</f>
        <v>4885</v>
      </c>
      <c r="C215" s="122">
        <f>SUM(C216:C221)</f>
        <v>2425</v>
      </c>
      <c r="D215" s="111">
        <f t="shared" si="7"/>
        <v>201.44</v>
      </c>
    </row>
    <row r="216" ht="20.1" customHeight="1" spans="1:4">
      <c r="A216" s="112" t="s">
        <v>398</v>
      </c>
      <c r="B216" s="113">
        <v>141</v>
      </c>
      <c r="C216" s="113">
        <v>155</v>
      </c>
      <c r="D216" s="114">
        <f t="shared" si="7"/>
        <v>90.97</v>
      </c>
    </row>
    <row r="217" ht="20.1" customHeight="1" spans="1:4">
      <c r="A217" s="112" t="s">
        <v>399</v>
      </c>
      <c r="B217" s="123">
        <v>1278</v>
      </c>
      <c r="C217" s="123">
        <v>919</v>
      </c>
      <c r="D217" s="114">
        <f t="shared" si="7"/>
        <v>139.06</v>
      </c>
    </row>
    <row r="218" ht="20.1" customHeight="1" spans="1:4">
      <c r="A218" s="115" t="s">
        <v>400</v>
      </c>
      <c r="B218" s="116">
        <v>1668</v>
      </c>
      <c r="C218" s="116">
        <v>19</v>
      </c>
      <c r="D218" s="114">
        <f t="shared" si="7"/>
        <v>8778.95</v>
      </c>
    </row>
    <row r="219" ht="20.1" customHeight="1" spans="1:4">
      <c r="A219" s="115" t="s">
        <v>401</v>
      </c>
      <c r="B219" s="116">
        <v>643</v>
      </c>
      <c r="C219" s="116">
        <v>716</v>
      </c>
      <c r="D219" s="114">
        <f t="shared" si="7"/>
        <v>89.8</v>
      </c>
    </row>
    <row r="220" ht="20.1" customHeight="1" spans="1:4">
      <c r="A220" s="115" t="s">
        <v>402</v>
      </c>
      <c r="B220" s="116">
        <v>456</v>
      </c>
      <c r="C220" s="116">
        <v>195</v>
      </c>
      <c r="D220" s="114">
        <f t="shared" ref="D220:D231" si="8">ROUND(B220/C220*100,2)</f>
        <v>233.85</v>
      </c>
    </row>
    <row r="221" ht="20.1" customHeight="1" spans="1:4">
      <c r="A221" s="115" t="s">
        <v>403</v>
      </c>
      <c r="B221" s="116">
        <v>699</v>
      </c>
      <c r="C221" s="116">
        <v>421</v>
      </c>
      <c r="D221" s="114">
        <f t="shared" si="8"/>
        <v>166.03</v>
      </c>
    </row>
    <row r="222" s="98" customFormat="1" ht="20.1" customHeight="1" spans="1:4">
      <c r="A222" s="109" t="s">
        <v>170</v>
      </c>
      <c r="B222" s="126">
        <f>B223</f>
        <v>351</v>
      </c>
      <c r="C222" s="126">
        <f>C223</f>
        <v>1794</v>
      </c>
      <c r="D222" s="111">
        <f t="shared" si="8"/>
        <v>19.57</v>
      </c>
    </row>
    <row r="223" s="98" customFormat="1" ht="20.1" customHeight="1" spans="1:4">
      <c r="A223" s="115" t="s">
        <v>404</v>
      </c>
      <c r="B223" s="116">
        <v>351</v>
      </c>
      <c r="C223" s="116">
        <v>1794</v>
      </c>
      <c r="D223" s="114">
        <f t="shared" si="8"/>
        <v>19.57</v>
      </c>
    </row>
    <row r="224" s="98" customFormat="1" ht="20.1" customHeight="1" spans="1:4">
      <c r="A224" s="109" t="s">
        <v>171</v>
      </c>
      <c r="B224" s="122">
        <f>SUM(B225:B227)</f>
        <v>865</v>
      </c>
      <c r="C224" s="122">
        <f>SUM(C225:C227)</f>
        <v>967</v>
      </c>
      <c r="D224" s="111">
        <f t="shared" si="8"/>
        <v>89.45</v>
      </c>
    </row>
    <row r="225" ht="20.1" customHeight="1" spans="1:4">
      <c r="A225" s="112" t="s">
        <v>405</v>
      </c>
      <c r="B225" s="113">
        <v>196</v>
      </c>
      <c r="C225" s="113">
        <v>223</v>
      </c>
      <c r="D225" s="114">
        <f t="shared" si="8"/>
        <v>87.89</v>
      </c>
    </row>
    <row r="226" ht="20.1" customHeight="1" spans="1:4">
      <c r="A226" s="115" t="s">
        <v>406</v>
      </c>
      <c r="B226" s="116">
        <v>126</v>
      </c>
      <c r="C226" s="116">
        <v>123</v>
      </c>
      <c r="D226" s="114">
        <f t="shared" si="8"/>
        <v>102.44</v>
      </c>
    </row>
    <row r="227" ht="20.1" customHeight="1" spans="1:4">
      <c r="A227" s="115" t="s">
        <v>407</v>
      </c>
      <c r="B227" s="116">
        <v>543</v>
      </c>
      <c r="C227" s="116">
        <v>621</v>
      </c>
      <c r="D227" s="114">
        <f t="shared" si="8"/>
        <v>87.44</v>
      </c>
    </row>
    <row r="228" s="98" customFormat="1" ht="20.1" customHeight="1" spans="1:4">
      <c r="A228" s="109" t="s">
        <v>172</v>
      </c>
      <c r="B228" s="119"/>
      <c r="C228" s="120"/>
      <c r="D228" s="111"/>
    </row>
    <row r="229" s="98" customFormat="1" ht="20.1" customHeight="1" spans="1:4">
      <c r="A229" s="109" t="s">
        <v>173</v>
      </c>
      <c r="B229" s="119"/>
      <c r="C229" s="120"/>
      <c r="D229" s="111"/>
    </row>
    <row r="230" s="98" customFormat="1" ht="20.1" customHeight="1" spans="1:4">
      <c r="A230" s="109" t="s">
        <v>174</v>
      </c>
      <c r="B230" s="110">
        <f>SUM(B231:B243)</f>
        <v>2640</v>
      </c>
      <c r="C230" s="110">
        <f>SUM(C231:C243)</f>
        <v>2111</v>
      </c>
      <c r="D230" s="111">
        <f t="shared" si="8"/>
        <v>125.06</v>
      </c>
    </row>
    <row r="231" ht="20.1" customHeight="1" spans="1:4">
      <c r="A231" s="112" t="s">
        <v>408</v>
      </c>
      <c r="B231" s="113">
        <v>317</v>
      </c>
      <c r="C231" s="113">
        <v>326</v>
      </c>
      <c r="D231" s="114">
        <f t="shared" si="8"/>
        <v>97.24</v>
      </c>
    </row>
    <row r="232" ht="20.1" customHeight="1" spans="1:4">
      <c r="A232" s="127" t="s">
        <v>409</v>
      </c>
      <c r="B232" s="113">
        <v>150</v>
      </c>
      <c r="C232" s="113"/>
      <c r="D232" s="114"/>
    </row>
    <row r="233" ht="20.1" customHeight="1" spans="1:4">
      <c r="A233" s="115" t="s">
        <v>410</v>
      </c>
      <c r="B233" s="116">
        <v>206</v>
      </c>
      <c r="C233" s="116">
        <v>105</v>
      </c>
      <c r="D233" s="114">
        <f>ROUND(B233/C233*100,2)</f>
        <v>196.19</v>
      </c>
    </row>
    <row r="234" ht="20.1" customHeight="1" spans="1:4">
      <c r="A234" s="115" t="s">
        <v>411</v>
      </c>
      <c r="B234" s="116">
        <v>652</v>
      </c>
      <c r="C234" s="116">
        <v>494</v>
      </c>
      <c r="D234" s="114">
        <f>ROUND(B234/C234*100,2)</f>
        <v>131.98</v>
      </c>
    </row>
    <row r="235" ht="20.1" customHeight="1" spans="1:4">
      <c r="A235" s="115" t="s">
        <v>412</v>
      </c>
      <c r="B235" s="116">
        <v>168</v>
      </c>
      <c r="C235" s="116">
        <v>161</v>
      </c>
      <c r="D235" s="114">
        <f>ROUND(B235/C235*100,2)</f>
        <v>104.35</v>
      </c>
    </row>
    <row r="236" ht="20.1" customHeight="1" spans="1:4">
      <c r="A236" s="117" t="s">
        <v>413</v>
      </c>
      <c r="B236" s="116">
        <v>20</v>
      </c>
      <c r="C236" s="116"/>
      <c r="D236" s="114"/>
    </row>
    <row r="237" ht="20.1" customHeight="1" spans="1:4">
      <c r="A237" s="117" t="s">
        <v>414</v>
      </c>
      <c r="B237" s="116">
        <v>83</v>
      </c>
      <c r="C237" s="116"/>
      <c r="D237" s="114"/>
    </row>
    <row r="238" ht="20.1" customHeight="1" spans="1:4">
      <c r="A238" s="115" t="s">
        <v>415</v>
      </c>
      <c r="B238" s="116">
        <v>818</v>
      </c>
      <c r="C238" s="116">
        <v>884</v>
      </c>
      <c r="D238" s="114">
        <f t="shared" ref="D238:D248" si="9">ROUND(B238/C238*100,2)</f>
        <v>92.53</v>
      </c>
    </row>
    <row r="239" ht="20.1" customHeight="1" spans="1:4">
      <c r="A239" s="115" t="s">
        <v>416</v>
      </c>
      <c r="B239" s="116">
        <v>99</v>
      </c>
      <c r="C239" s="116">
        <f>68-23</f>
        <v>45</v>
      </c>
      <c r="D239" s="114">
        <f t="shared" si="9"/>
        <v>220</v>
      </c>
    </row>
    <row r="240" ht="20.1" customHeight="1" spans="1:4">
      <c r="A240" s="115" t="s">
        <v>417</v>
      </c>
      <c r="B240" s="116">
        <v>33</v>
      </c>
      <c r="C240" s="116">
        <v>4</v>
      </c>
      <c r="D240" s="114">
        <f t="shared" si="9"/>
        <v>825</v>
      </c>
    </row>
    <row r="241" ht="20.1" customHeight="1" spans="1:4">
      <c r="A241" s="115" t="s">
        <v>418</v>
      </c>
      <c r="B241" s="116">
        <v>43</v>
      </c>
      <c r="C241" s="116">
        <v>41</v>
      </c>
      <c r="D241" s="114">
        <f t="shared" si="9"/>
        <v>104.88</v>
      </c>
    </row>
    <row r="242" ht="20.1" customHeight="1" spans="1:4">
      <c r="A242" s="115" t="s">
        <v>419</v>
      </c>
      <c r="B242" s="116">
        <v>0</v>
      </c>
      <c r="C242" s="116">
        <v>20</v>
      </c>
      <c r="D242" s="114">
        <f t="shared" si="9"/>
        <v>0</v>
      </c>
    </row>
    <row r="243" ht="20.1" customHeight="1" spans="1:4">
      <c r="A243" s="115" t="s">
        <v>420</v>
      </c>
      <c r="B243" s="116">
        <v>51</v>
      </c>
      <c r="C243" s="116">
        <v>31</v>
      </c>
      <c r="D243" s="114">
        <f t="shared" si="9"/>
        <v>164.52</v>
      </c>
    </row>
    <row r="244" s="98" customFormat="1" ht="20.1" customHeight="1" spans="1:4">
      <c r="A244" s="109" t="s">
        <v>175</v>
      </c>
      <c r="B244" s="128">
        <f>SUM(B245:B246)</f>
        <v>2877</v>
      </c>
      <c r="C244" s="128">
        <f>SUM(C245:C246)</f>
        <v>4557</v>
      </c>
      <c r="D244" s="111">
        <f t="shared" si="9"/>
        <v>63.13</v>
      </c>
    </row>
    <row r="245" s="98" customFormat="1" ht="20.1" customHeight="1" spans="1:4">
      <c r="A245" s="112" t="s">
        <v>421</v>
      </c>
      <c r="B245" s="123">
        <v>0</v>
      </c>
      <c r="C245" s="123">
        <v>1700</v>
      </c>
      <c r="D245" s="114">
        <f t="shared" si="9"/>
        <v>0</v>
      </c>
    </row>
    <row r="246" ht="20.1" customHeight="1" spans="1:4">
      <c r="A246" s="112" t="s">
        <v>422</v>
      </c>
      <c r="B246" s="123">
        <v>2877</v>
      </c>
      <c r="C246" s="123">
        <v>2857</v>
      </c>
      <c r="D246" s="114">
        <f t="shared" si="9"/>
        <v>100.7</v>
      </c>
    </row>
    <row r="247" s="98" customFormat="1" ht="20.1" customHeight="1" spans="1:4">
      <c r="A247" s="109" t="s">
        <v>176</v>
      </c>
      <c r="B247" s="129">
        <f>SUM(B248:B253)</f>
        <v>685</v>
      </c>
      <c r="C247" s="129">
        <f>SUM(C248:C253)</f>
        <v>768</v>
      </c>
      <c r="D247" s="111">
        <f t="shared" si="9"/>
        <v>89.19</v>
      </c>
    </row>
    <row r="248" ht="20.1" customHeight="1" spans="1:4">
      <c r="A248" s="112" t="s">
        <v>423</v>
      </c>
      <c r="B248" s="113">
        <v>128</v>
      </c>
      <c r="C248" s="113">
        <v>217</v>
      </c>
      <c r="D248" s="114">
        <f t="shared" si="9"/>
        <v>58.99</v>
      </c>
    </row>
    <row r="249" ht="20.1" customHeight="1" spans="1:4">
      <c r="A249" s="127" t="s">
        <v>424</v>
      </c>
      <c r="B249" s="113">
        <v>22</v>
      </c>
      <c r="C249" s="113"/>
      <c r="D249" s="114"/>
    </row>
    <row r="250" ht="20.1" customHeight="1" spans="1:4">
      <c r="A250" s="112" t="s">
        <v>425</v>
      </c>
      <c r="B250" s="113">
        <v>200</v>
      </c>
      <c r="C250" s="113">
        <v>200</v>
      </c>
      <c r="D250" s="114">
        <f>ROUND(B250/C250*100,2)</f>
        <v>100</v>
      </c>
    </row>
    <row r="251" ht="20.1" customHeight="1" spans="1:4">
      <c r="A251" s="127" t="s">
        <v>426</v>
      </c>
      <c r="B251" s="113">
        <v>35</v>
      </c>
      <c r="C251" s="113"/>
      <c r="D251" s="114"/>
    </row>
    <row r="252" s="1" customFormat="1" ht="20.1" customHeight="1" spans="1:4">
      <c r="A252" s="112" t="s">
        <v>427</v>
      </c>
      <c r="B252" s="113">
        <v>300</v>
      </c>
      <c r="C252" s="113">
        <v>300</v>
      </c>
      <c r="D252" s="114">
        <f t="shared" ref="D252:D269" si="10">ROUND(B252/C252*100,2)</f>
        <v>100</v>
      </c>
    </row>
    <row r="253" s="1" customFormat="1" ht="20.1" customHeight="1" spans="1:4">
      <c r="A253" s="112" t="s">
        <v>428</v>
      </c>
      <c r="B253" s="113">
        <v>0</v>
      </c>
      <c r="C253" s="113">
        <v>51</v>
      </c>
      <c r="D253" s="114">
        <f t="shared" si="10"/>
        <v>0</v>
      </c>
    </row>
    <row r="254" s="98" customFormat="1" ht="20.1" customHeight="1" spans="1:4">
      <c r="A254" s="109" t="s">
        <v>177</v>
      </c>
      <c r="B254" s="130">
        <f>SUM(B255:B259)</f>
        <v>1882</v>
      </c>
      <c r="C254" s="130">
        <f>SUM(C255:C259)</f>
        <v>2340</v>
      </c>
      <c r="D254" s="111">
        <f t="shared" si="10"/>
        <v>80.43</v>
      </c>
    </row>
    <row r="255" s="98" customFormat="1" ht="20.1" customHeight="1" spans="1:4">
      <c r="A255" s="109" t="s">
        <v>429</v>
      </c>
      <c r="B255" s="113">
        <v>300</v>
      </c>
      <c r="C255" s="113">
        <v>423</v>
      </c>
      <c r="D255" s="114">
        <f t="shared" si="10"/>
        <v>70.92</v>
      </c>
    </row>
    <row r="256" s="98" customFormat="1" ht="20.1" customHeight="1" spans="1:4">
      <c r="A256" s="112" t="s">
        <v>430</v>
      </c>
      <c r="B256" s="113">
        <v>193</v>
      </c>
      <c r="C256" s="113">
        <v>350</v>
      </c>
      <c r="D256" s="114">
        <f t="shared" si="10"/>
        <v>55.14</v>
      </c>
    </row>
    <row r="257" s="98" customFormat="1" ht="20.1" customHeight="1" spans="1:4">
      <c r="A257" s="112" t="s">
        <v>431</v>
      </c>
      <c r="B257" s="113">
        <v>297</v>
      </c>
      <c r="C257" s="113">
        <v>235</v>
      </c>
      <c r="D257" s="114">
        <f t="shared" si="10"/>
        <v>126.38</v>
      </c>
    </row>
    <row r="258" s="98" customFormat="1" ht="20.1" customHeight="1" spans="1:4">
      <c r="A258" s="112" t="s">
        <v>432</v>
      </c>
      <c r="B258" s="113">
        <v>488</v>
      </c>
      <c r="C258" s="113">
        <v>451</v>
      </c>
      <c r="D258" s="114">
        <f t="shared" si="10"/>
        <v>108.2</v>
      </c>
    </row>
    <row r="259" s="98" customFormat="1" ht="20.1" customHeight="1" spans="1:4">
      <c r="A259" s="112" t="s">
        <v>433</v>
      </c>
      <c r="B259" s="113">
        <v>604</v>
      </c>
      <c r="C259" s="113">
        <v>881</v>
      </c>
      <c r="D259" s="114">
        <f t="shared" si="10"/>
        <v>68.56</v>
      </c>
    </row>
    <row r="260" s="98" customFormat="1" ht="20.1" customHeight="1" spans="1:4">
      <c r="A260" s="109" t="s">
        <v>178</v>
      </c>
      <c r="B260" s="131">
        <f>B261</f>
        <v>3000</v>
      </c>
      <c r="C260" s="131">
        <f>C261</f>
        <v>3000</v>
      </c>
      <c r="D260" s="111">
        <f t="shared" si="10"/>
        <v>100</v>
      </c>
    </row>
    <row r="261" ht="20.1" customHeight="1" spans="1:4">
      <c r="A261" s="112" t="s">
        <v>434</v>
      </c>
      <c r="B261" s="123">
        <v>3000</v>
      </c>
      <c r="C261" s="116">
        <v>3000</v>
      </c>
      <c r="D261" s="114">
        <f t="shared" si="10"/>
        <v>100</v>
      </c>
    </row>
    <row r="262" s="98" customFormat="1" ht="20.1" customHeight="1" spans="1:4">
      <c r="A262" s="109" t="s">
        <v>179</v>
      </c>
      <c r="B262" s="122">
        <f>B263</f>
        <v>514</v>
      </c>
      <c r="C262" s="122">
        <f>C263</f>
        <v>485</v>
      </c>
      <c r="D262" s="111">
        <f t="shared" si="10"/>
        <v>105.98</v>
      </c>
    </row>
    <row r="263" ht="20.1" customHeight="1" spans="1:4">
      <c r="A263" s="112" t="s">
        <v>435</v>
      </c>
      <c r="B263" s="113">
        <v>514</v>
      </c>
      <c r="C263" s="113">
        <v>485</v>
      </c>
      <c r="D263" s="114">
        <f t="shared" si="10"/>
        <v>105.98</v>
      </c>
    </row>
    <row r="264" s="98" customFormat="1" ht="20.1" customHeight="1" spans="1:4">
      <c r="A264" s="109" t="s">
        <v>180</v>
      </c>
      <c r="B264" s="120">
        <f>SUM(B265:B266)</f>
        <v>7231</v>
      </c>
      <c r="C264" s="120">
        <f>SUM(C265:C266)</f>
        <v>7013</v>
      </c>
      <c r="D264" s="111">
        <f t="shared" si="10"/>
        <v>103.11</v>
      </c>
    </row>
    <row r="265" ht="20.1" customHeight="1" spans="1:4">
      <c r="A265" s="112" t="s">
        <v>436</v>
      </c>
      <c r="B265" s="123">
        <v>7083</v>
      </c>
      <c r="C265" s="123">
        <v>6889</v>
      </c>
      <c r="D265" s="114">
        <f t="shared" si="10"/>
        <v>102.82</v>
      </c>
    </row>
    <row r="266" ht="20.1" customHeight="1" spans="1:4">
      <c r="A266" s="112" t="s">
        <v>437</v>
      </c>
      <c r="B266" s="113">
        <v>148</v>
      </c>
      <c r="C266" s="113">
        <v>124</v>
      </c>
      <c r="D266" s="114">
        <f t="shared" si="10"/>
        <v>119.35</v>
      </c>
    </row>
    <row r="267" s="98" customFormat="1" ht="20.1" customHeight="1" spans="1:4">
      <c r="A267" s="109" t="s">
        <v>181</v>
      </c>
      <c r="B267" s="131">
        <f>B268</f>
        <v>50</v>
      </c>
      <c r="C267" s="131">
        <f>C268</f>
        <v>80</v>
      </c>
      <c r="D267" s="111">
        <f t="shared" si="10"/>
        <v>62.5</v>
      </c>
    </row>
    <row r="268" s="98" customFormat="1" ht="20.1" customHeight="1" spans="1:4">
      <c r="A268" s="112" t="s">
        <v>438</v>
      </c>
      <c r="B268" s="113">
        <v>50</v>
      </c>
      <c r="C268" s="116">
        <v>80</v>
      </c>
      <c r="D268" s="114">
        <f t="shared" si="10"/>
        <v>62.5</v>
      </c>
    </row>
    <row r="269" ht="20.1" customHeight="1" spans="1:4">
      <c r="A269" s="132" t="s">
        <v>182</v>
      </c>
      <c r="B269" s="131">
        <f>B5+B69+B71+B80+B94+B97+B112+B156+B175+B179+B193+B215+B222+B224+B230+B244+B247+B254+B260+B262+B264+B267</f>
        <v>227672</v>
      </c>
      <c r="C269" s="131">
        <f>C5+C71+C80+C94+C97+C112+C156+C175+C179+C193+C215+C222+C224+C230+C244+C247+C254+C260+C262+C264+C267</f>
        <v>230967</v>
      </c>
      <c r="D269" s="111">
        <f t="shared" si="10"/>
        <v>98.57</v>
      </c>
    </row>
    <row r="270" ht="20.1" customHeight="1" spans="1:4">
      <c r="A270" s="133" t="s">
        <v>71</v>
      </c>
      <c r="B270" s="134">
        <v>252</v>
      </c>
      <c r="C270" s="120"/>
      <c r="D270" s="111"/>
    </row>
    <row r="271" ht="20.1" customHeight="1" spans="1:4">
      <c r="A271" s="133" t="s">
        <v>183</v>
      </c>
      <c r="B271" s="120">
        <f>B276+B283</f>
        <v>22921</v>
      </c>
      <c r="C271" s="120">
        <f>C276+C283</f>
        <v>22730</v>
      </c>
      <c r="D271" s="111">
        <f>ROUND(B271/C271*100,2)</f>
        <v>100.84</v>
      </c>
    </row>
    <row r="272" ht="20.1" customHeight="1" spans="1:4">
      <c r="A272" s="135" t="s">
        <v>184</v>
      </c>
      <c r="B272" s="136"/>
      <c r="C272" s="116"/>
      <c r="D272" s="114"/>
    </row>
    <row r="273" ht="20.1" customHeight="1" spans="1:4">
      <c r="A273" s="135" t="s">
        <v>439</v>
      </c>
      <c r="B273" s="136"/>
      <c r="C273" s="116"/>
      <c r="D273" s="114"/>
    </row>
    <row r="274" ht="20.1" customHeight="1" spans="1:4">
      <c r="A274" s="137" t="s">
        <v>440</v>
      </c>
      <c r="B274" s="136"/>
      <c r="C274" s="116"/>
      <c r="D274" s="114"/>
    </row>
    <row r="275" ht="20.1" customHeight="1" spans="1:4">
      <c r="A275" s="137" t="s">
        <v>441</v>
      </c>
      <c r="B275" s="136"/>
      <c r="C275" s="116"/>
      <c r="D275" s="114"/>
    </row>
    <row r="276" ht="20.1" customHeight="1" spans="1:4">
      <c r="A276" s="135" t="s">
        <v>188</v>
      </c>
      <c r="B276" s="136">
        <v>13879</v>
      </c>
      <c r="C276" s="136">
        <v>13664</v>
      </c>
      <c r="D276" s="138">
        <f>ROUND(B276/C276*100,2)</f>
        <v>101.57</v>
      </c>
    </row>
    <row r="277" ht="20.1" customHeight="1" spans="1:4">
      <c r="A277" s="115" t="s">
        <v>189</v>
      </c>
      <c r="B277" s="116"/>
      <c r="C277" s="116"/>
      <c r="D277" s="138"/>
    </row>
    <row r="278" ht="20.1" customHeight="1" spans="1:4">
      <c r="A278" s="137" t="s">
        <v>190</v>
      </c>
      <c r="B278" s="136"/>
      <c r="C278" s="136"/>
      <c r="D278" s="138"/>
    </row>
    <row r="279" ht="20.1" customHeight="1" spans="1:4">
      <c r="A279" s="139" t="s">
        <v>191</v>
      </c>
      <c r="B279" s="140"/>
      <c r="C279" s="140"/>
      <c r="D279" s="138"/>
    </row>
    <row r="280" ht="20.1" customHeight="1" spans="1:4">
      <c r="A280" s="141" t="s">
        <v>192</v>
      </c>
      <c r="B280" s="142"/>
      <c r="C280" s="142"/>
      <c r="D280" s="138"/>
    </row>
    <row r="281" ht="20.1" customHeight="1" spans="1:4">
      <c r="A281" s="141" t="s">
        <v>193</v>
      </c>
      <c r="B281" s="142"/>
      <c r="C281" s="142"/>
      <c r="D281" s="138"/>
    </row>
    <row r="282" ht="20.1" customHeight="1" spans="1:4">
      <c r="A282" s="141" t="s">
        <v>194</v>
      </c>
      <c r="B282" s="142"/>
      <c r="C282" s="142"/>
      <c r="D282" s="138"/>
    </row>
    <row r="283" ht="20.1" customHeight="1" spans="1:4">
      <c r="A283" s="143" t="s">
        <v>195</v>
      </c>
      <c r="B283" s="144">
        <v>9042</v>
      </c>
      <c r="C283" s="144">
        <v>9066</v>
      </c>
      <c r="D283" s="138">
        <f>ROUND(B283/C283*100,2)</f>
        <v>99.74</v>
      </c>
    </row>
    <row r="284" ht="20.1" customHeight="1" spans="1:5">
      <c r="A284" s="145" t="s">
        <v>196</v>
      </c>
      <c r="B284" s="146"/>
      <c r="C284" s="116"/>
      <c r="D284" s="138"/>
      <c r="E284" s="147"/>
    </row>
    <row r="285" ht="20.1" customHeight="1" spans="1:4">
      <c r="A285" s="132" t="s">
        <v>197</v>
      </c>
      <c r="B285" s="131">
        <f>SUM(B269:B271)</f>
        <v>250845</v>
      </c>
      <c r="C285" s="131">
        <f>SUM(C269:C271)</f>
        <v>253697</v>
      </c>
      <c r="D285" s="111">
        <f>ROUND(B285/C285*100,2)</f>
        <v>98.88</v>
      </c>
    </row>
  </sheetData>
  <autoFilter ref="A4:D285">
    <extLst/>
  </autoFilter>
  <mergeCells count="1">
    <mergeCell ref="A2:D2"/>
  </mergeCells>
  <pageMargins left="0.235416666666667" right="0.235416666666667" top="0.747916666666667" bottom="0.747916666666667" header="0.313888888888889" footer="0.313888888888889"/>
  <pageSetup paperSize="9" scale="75" fitToHeight="0" orientation="portrait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G26"/>
  <sheetViews>
    <sheetView workbookViewId="0">
      <selection activeCell="F1" sqref="F$1:I$1048576"/>
    </sheetView>
  </sheetViews>
  <sheetFormatPr defaultColWidth="9" defaultRowHeight="11.25" outlineLevelCol="6"/>
  <cols>
    <col min="1" max="1" width="44.625" style="84" customWidth="1"/>
    <col min="2" max="4" width="14.625" style="84" customWidth="1"/>
    <col min="5" max="5" width="20.75" style="84" customWidth="1"/>
    <col min="6" max="242" width="9" style="84"/>
    <col min="243" max="243" width="20.125" style="84" customWidth="1"/>
    <col min="244" max="244" width="9.625" style="84" customWidth="1"/>
    <col min="245" max="245" width="8.625" style="84" customWidth="1"/>
    <col min="246" max="246" width="8.875" style="84" customWidth="1"/>
    <col min="247" max="249" width="7.625" style="84" customWidth="1"/>
    <col min="250" max="250" width="8.125" style="84" customWidth="1"/>
    <col min="251" max="251" width="7.625" style="84" customWidth="1"/>
    <col min="252" max="252" width="9" style="84" customWidth="1"/>
    <col min="253" max="498" width="9" style="84"/>
    <col min="499" max="499" width="20.125" style="84" customWidth="1"/>
    <col min="500" max="500" width="9.625" style="84" customWidth="1"/>
    <col min="501" max="501" width="8.625" style="84" customWidth="1"/>
    <col min="502" max="502" width="8.875" style="84" customWidth="1"/>
    <col min="503" max="505" width="7.625" style="84" customWidth="1"/>
    <col min="506" max="506" width="8.125" style="84" customWidth="1"/>
    <col min="507" max="507" width="7.625" style="84" customWidth="1"/>
    <col min="508" max="508" width="9" style="84" customWidth="1"/>
    <col min="509" max="754" width="9" style="84"/>
    <col min="755" max="755" width="20.125" style="84" customWidth="1"/>
    <col min="756" max="756" width="9.625" style="84" customWidth="1"/>
    <col min="757" max="757" width="8.625" style="84" customWidth="1"/>
    <col min="758" max="758" width="8.875" style="84" customWidth="1"/>
    <col min="759" max="761" width="7.625" style="84" customWidth="1"/>
    <col min="762" max="762" width="8.125" style="84" customWidth="1"/>
    <col min="763" max="763" width="7.625" style="84" customWidth="1"/>
    <col min="764" max="764" width="9" style="84" customWidth="1"/>
    <col min="765" max="1010" width="9" style="84"/>
    <col min="1011" max="1011" width="20.125" style="84" customWidth="1"/>
    <col min="1012" max="1012" width="9.625" style="84" customWidth="1"/>
    <col min="1013" max="1013" width="8.625" style="84" customWidth="1"/>
    <col min="1014" max="1014" width="8.875" style="84" customWidth="1"/>
    <col min="1015" max="1017" width="7.625" style="84" customWidth="1"/>
    <col min="1018" max="1018" width="8.125" style="84" customWidth="1"/>
    <col min="1019" max="1019" width="7.625" style="84" customWidth="1"/>
    <col min="1020" max="1020" width="9" style="84" customWidth="1"/>
    <col min="1021" max="1266" width="9" style="84"/>
    <col min="1267" max="1267" width="20.125" style="84" customWidth="1"/>
    <col min="1268" max="1268" width="9.625" style="84" customWidth="1"/>
    <col min="1269" max="1269" width="8.625" style="84" customWidth="1"/>
    <col min="1270" max="1270" width="8.875" style="84" customWidth="1"/>
    <col min="1271" max="1273" width="7.625" style="84" customWidth="1"/>
    <col min="1274" max="1274" width="8.125" style="84" customWidth="1"/>
    <col min="1275" max="1275" width="7.625" style="84" customWidth="1"/>
    <col min="1276" max="1276" width="9" style="84" customWidth="1"/>
    <col min="1277" max="1522" width="9" style="84"/>
    <col min="1523" max="1523" width="20.125" style="84" customWidth="1"/>
    <col min="1524" max="1524" width="9.625" style="84" customWidth="1"/>
    <col min="1525" max="1525" width="8.625" style="84" customWidth="1"/>
    <col min="1526" max="1526" width="8.875" style="84" customWidth="1"/>
    <col min="1527" max="1529" width="7.625" style="84" customWidth="1"/>
    <col min="1530" max="1530" width="8.125" style="84" customWidth="1"/>
    <col min="1531" max="1531" width="7.625" style="84" customWidth="1"/>
    <col min="1532" max="1532" width="9" style="84" customWidth="1"/>
    <col min="1533" max="1778" width="9" style="84"/>
    <col min="1779" max="1779" width="20.125" style="84" customWidth="1"/>
    <col min="1780" max="1780" width="9.625" style="84" customWidth="1"/>
    <col min="1781" max="1781" width="8.625" style="84" customWidth="1"/>
    <col min="1782" max="1782" width="8.875" style="84" customWidth="1"/>
    <col min="1783" max="1785" width="7.625" style="84" customWidth="1"/>
    <col min="1786" max="1786" width="8.125" style="84" customWidth="1"/>
    <col min="1787" max="1787" width="7.625" style="84" customWidth="1"/>
    <col min="1788" max="1788" width="9" style="84" customWidth="1"/>
    <col min="1789" max="2034" width="9" style="84"/>
    <col min="2035" max="2035" width="20.125" style="84" customWidth="1"/>
    <col min="2036" max="2036" width="9.625" style="84" customWidth="1"/>
    <col min="2037" max="2037" width="8.625" style="84" customWidth="1"/>
    <col min="2038" max="2038" width="8.875" style="84" customWidth="1"/>
    <col min="2039" max="2041" width="7.625" style="84" customWidth="1"/>
    <col min="2042" max="2042" width="8.125" style="84" customWidth="1"/>
    <col min="2043" max="2043" width="7.625" style="84" customWidth="1"/>
    <col min="2044" max="2044" width="9" style="84" customWidth="1"/>
    <col min="2045" max="2290" width="9" style="84"/>
    <col min="2291" max="2291" width="20.125" style="84" customWidth="1"/>
    <col min="2292" max="2292" width="9.625" style="84" customWidth="1"/>
    <col min="2293" max="2293" width="8.625" style="84" customWidth="1"/>
    <col min="2294" max="2294" width="8.875" style="84" customWidth="1"/>
    <col min="2295" max="2297" width="7.625" style="84" customWidth="1"/>
    <col min="2298" max="2298" width="8.125" style="84" customWidth="1"/>
    <col min="2299" max="2299" width="7.625" style="84" customWidth="1"/>
    <col min="2300" max="2300" width="9" style="84" customWidth="1"/>
    <col min="2301" max="2546" width="9" style="84"/>
    <col min="2547" max="2547" width="20.125" style="84" customWidth="1"/>
    <col min="2548" max="2548" width="9.625" style="84" customWidth="1"/>
    <col min="2549" max="2549" width="8.625" style="84" customWidth="1"/>
    <col min="2550" max="2550" width="8.875" style="84" customWidth="1"/>
    <col min="2551" max="2553" width="7.625" style="84" customWidth="1"/>
    <col min="2554" max="2554" width="8.125" style="84" customWidth="1"/>
    <col min="2555" max="2555" width="7.625" style="84" customWidth="1"/>
    <col min="2556" max="2556" width="9" style="84" customWidth="1"/>
    <col min="2557" max="2802" width="9" style="84"/>
    <col min="2803" max="2803" width="20.125" style="84" customWidth="1"/>
    <col min="2804" max="2804" width="9.625" style="84" customWidth="1"/>
    <col min="2805" max="2805" width="8.625" style="84" customWidth="1"/>
    <col min="2806" max="2806" width="8.875" style="84" customWidth="1"/>
    <col min="2807" max="2809" width="7.625" style="84" customWidth="1"/>
    <col min="2810" max="2810" width="8.125" style="84" customWidth="1"/>
    <col min="2811" max="2811" width="7.625" style="84" customWidth="1"/>
    <col min="2812" max="2812" width="9" style="84" customWidth="1"/>
    <col min="2813" max="3058" width="9" style="84"/>
    <col min="3059" max="3059" width="20.125" style="84" customWidth="1"/>
    <col min="3060" max="3060" width="9.625" style="84" customWidth="1"/>
    <col min="3061" max="3061" width="8.625" style="84" customWidth="1"/>
    <col min="3062" max="3062" width="8.875" style="84" customWidth="1"/>
    <col min="3063" max="3065" width="7.625" style="84" customWidth="1"/>
    <col min="3066" max="3066" width="8.125" style="84" customWidth="1"/>
    <col min="3067" max="3067" width="7.625" style="84" customWidth="1"/>
    <col min="3068" max="3068" width="9" style="84" customWidth="1"/>
    <col min="3069" max="3314" width="9" style="84"/>
    <col min="3315" max="3315" width="20.125" style="84" customWidth="1"/>
    <col min="3316" max="3316" width="9.625" style="84" customWidth="1"/>
    <col min="3317" max="3317" width="8.625" style="84" customWidth="1"/>
    <col min="3318" max="3318" width="8.875" style="84" customWidth="1"/>
    <col min="3319" max="3321" width="7.625" style="84" customWidth="1"/>
    <col min="3322" max="3322" width="8.125" style="84" customWidth="1"/>
    <col min="3323" max="3323" width="7.625" style="84" customWidth="1"/>
    <col min="3324" max="3324" width="9" style="84" customWidth="1"/>
    <col min="3325" max="3570" width="9" style="84"/>
    <col min="3571" max="3571" width="20.125" style="84" customWidth="1"/>
    <col min="3572" max="3572" width="9.625" style="84" customWidth="1"/>
    <col min="3573" max="3573" width="8.625" style="84" customWidth="1"/>
    <col min="3574" max="3574" width="8.875" style="84" customWidth="1"/>
    <col min="3575" max="3577" width="7.625" style="84" customWidth="1"/>
    <col min="3578" max="3578" width="8.125" style="84" customWidth="1"/>
    <col min="3579" max="3579" width="7.625" style="84" customWidth="1"/>
    <col min="3580" max="3580" width="9" style="84" customWidth="1"/>
    <col min="3581" max="3826" width="9" style="84"/>
    <col min="3827" max="3827" width="20.125" style="84" customWidth="1"/>
    <col min="3828" max="3828" width="9.625" style="84" customWidth="1"/>
    <col min="3829" max="3829" width="8.625" style="84" customWidth="1"/>
    <col min="3830" max="3830" width="8.875" style="84" customWidth="1"/>
    <col min="3831" max="3833" width="7.625" style="84" customWidth="1"/>
    <col min="3834" max="3834" width="8.125" style="84" customWidth="1"/>
    <col min="3835" max="3835" width="7.625" style="84" customWidth="1"/>
    <col min="3836" max="3836" width="9" style="84" customWidth="1"/>
    <col min="3837" max="4082" width="9" style="84"/>
    <col min="4083" max="4083" width="20.125" style="84" customWidth="1"/>
    <col min="4084" max="4084" width="9.625" style="84" customWidth="1"/>
    <col min="4085" max="4085" width="8.625" style="84" customWidth="1"/>
    <col min="4086" max="4086" width="8.875" style="84" customWidth="1"/>
    <col min="4087" max="4089" width="7.625" style="84" customWidth="1"/>
    <col min="4090" max="4090" width="8.125" style="84" customWidth="1"/>
    <col min="4091" max="4091" width="7.625" style="84" customWidth="1"/>
    <col min="4092" max="4092" width="9" style="84" customWidth="1"/>
    <col min="4093" max="4338" width="9" style="84"/>
    <col min="4339" max="4339" width="20.125" style="84" customWidth="1"/>
    <col min="4340" max="4340" width="9.625" style="84" customWidth="1"/>
    <col min="4341" max="4341" width="8.625" style="84" customWidth="1"/>
    <col min="4342" max="4342" width="8.875" style="84" customWidth="1"/>
    <col min="4343" max="4345" width="7.625" style="84" customWidth="1"/>
    <col min="4346" max="4346" width="8.125" style="84" customWidth="1"/>
    <col min="4347" max="4347" width="7.625" style="84" customWidth="1"/>
    <col min="4348" max="4348" width="9" style="84" customWidth="1"/>
    <col min="4349" max="4594" width="9" style="84"/>
    <col min="4595" max="4595" width="20.125" style="84" customWidth="1"/>
    <col min="4596" max="4596" width="9.625" style="84" customWidth="1"/>
    <col min="4597" max="4597" width="8.625" style="84" customWidth="1"/>
    <col min="4598" max="4598" width="8.875" style="84" customWidth="1"/>
    <col min="4599" max="4601" width="7.625" style="84" customWidth="1"/>
    <col min="4602" max="4602" width="8.125" style="84" customWidth="1"/>
    <col min="4603" max="4603" width="7.625" style="84" customWidth="1"/>
    <col min="4604" max="4604" width="9" style="84" customWidth="1"/>
    <col min="4605" max="4850" width="9" style="84"/>
    <col min="4851" max="4851" width="20.125" style="84" customWidth="1"/>
    <col min="4852" max="4852" width="9.625" style="84" customWidth="1"/>
    <col min="4853" max="4853" width="8.625" style="84" customWidth="1"/>
    <col min="4854" max="4854" width="8.875" style="84" customWidth="1"/>
    <col min="4855" max="4857" width="7.625" style="84" customWidth="1"/>
    <col min="4858" max="4858" width="8.125" style="84" customWidth="1"/>
    <col min="4859" max="4859" width="7.625" style="84" customWidth="1"/>
    <col min="4860" max="4860" width="9" style="84" customWidth="1"/>
    <col min="4861" max="5106" width="9" style="84"/>
    <col min="5107" max="5107" width="20.125" style="84" customWidth="1"/>
    <col min="5108" max="5108" width="9.625" style="84" customWidth="1"/>
    <col min="5109" max="5109" width="8.625" style="84" customWidth="1"/>
    <col min="5110" max="5110" width="8.875" style="84" customWidth="1"/>
    <col min="5111" max="5113" width="7.625" style="84" customWidth="1"/>
    <col min="5114" max="5114" width="8.125" style="84" customWidth="1"/>
    <col min="5115" max="5115" width="7.625" style="84" customWidth="1"/>
    <col min="5116" max="5116" width="9" style="84" customWidth="1"/>
    <col min="5117" max="5362" width="9" style="84"/>
    <col min="5363" max="5363" width="20.125" style="84" customWidth="1"/>
    <col min="5364" max="5364" width="9.625" style="84" customWidth="1"/>
    <col min="5365" max="5365" width="8.625" style="84" customWidth="1"/>
    <col min="5366" max="5366" width="8.875" style="84" customWidth="1"/>
    <col min="5367" max="5369" width="7.625" style="84" customWidth="1"/>
    <col min="5370" max="5370" width="8.125" style="84" customWidth="1"/>
    <col min="5371" max="5371" width="7.625" style="84" customWidth="1"/>
    <col min="5372" max="5372" width="9" style="84" customWidth="1"/>
    <col min="5373" max="5618" width="9" style="84"/>
    <col min="5619" max="5619" width="20.125" style="84" customWidth="1"/>
    <col min="5620" max="5620" width="9.625" style="84" customWidth="1"/>
    <col min="5621" max="5621" width="8.625" style="84" customWidth="1"/>
    <col min="5622" max="5622" width="8.875" style="84" customWidth="1"/>
    <col min="5623" max="5625" width="7.625" style="84" customWidth="1"/>
    <col min="5626" max="5626" width="8.125" style="84" customWidth="1"/>
    <col min="5627" max="5627" width="7.625" style="84" customWidth="1"/>
    <col min="5628" max="5628" width="9" style="84" customWidth="1"/>
    <col min="5629" max="5874" width="9" style="84"/>
    <col min="5875" max="5875" width="20.125" style="84" customWidth="1"/>
    <col min="5876" max="5876" width="9.625" style="84" customWidth="1"/>
    <col min="5877" max="5877" width="8.625" style="84" customWidth="1"/>
    <col min="5878" max="5878" width="8.875" style="84" customWidth="1"/>
    <col min="5879" max="5881" width="7.625" style="84" customWidth="1"/>
    <col min="5882" max="5882" width="8.125" style="84" customWidth="1"/>
    <col min="5883" max="5883" width="7.625" style="84" customWidth="1"/>
    <col min="5884" max="5884" width="9" style="84" customWidth="1"/>
    <col min="5885" max="6130" width="9" style="84"/>
    <col min="6131" max="6131" width="20.125" style="84" customWidth="1"/>
    <col min="6132" max="6132" width="9.625" style="84" customWidth="1"/>
    <col min="6133" max="6133" width="8.625" style="84" customWidth="1"/>
    <col min="6134" max="6134" width="8.875" style="84" customWidth="1"/>
    <col min="6135" max="6137" width="7.625" style="84" customWidth="1"/>
    <col min="6138" max="6138" width="8.125" style="84" customWidth="1"/>
    <col min="6139" max="6139" width="7.625" style="84" customWidth="1"/>
    <col min="6140" max="6140" width="9" style="84" customWidth="1"/>
    <col min="6141" max="6386" width="9" style="84"/>
    <col min="6387" max="6387" width="20.125" style="84" customWidth="1"/>
    <col min="6388" max="6388" width="9.625" style="84" customWidth="1"/>
    <col min="6389" max="6389" width="8.625" style="84" customWidth="1"/>
    <col min="6390" max="6390" width="8.875" style="84" customWidth="1"/>
    <col min="6391" max="6393" width="7.625" style="84" customWidth="1"/>
    <col min="6394" max="6394" width="8.125" style="84" customWidth="1"/>
    <col min="6395" max="6395" width="7.625" style="84" customWidth="1"/>
    <col min="6396" max="6396" width="9" style="84" customWidth="1"/>
    <col min="6397" max="6642" width="9" style="84"/>
    <col min="6643" max="6643" width="20.125" style="84" customWidth="1"/>
    <col min="6644" max="6644" width="9.625" style="84" customWidth="1"/>
    <col min="6645" max="6645" width="8.625" style="84" customWidth="1"/>
    <col min="6646" max="6646" width="8.875" style="84" customWidth="1"/>
    <col min="6647" max="6649" width="7.625" style="84" customWidth="1"/>
    <col min="6650" max="6650" width="8.125" style="84" customWidth="1"/>
    <col min="6651" max="6651" width="7.625" style="84" customWidth="1"/>
    <col min="6652" max="6652" width="9" style="84" customWidth="1"/>
    <col min="6653" max="6898" width="9" style="84"/>
    <col min="6899" max="6899" width="20.125" style="84" customWidth="1"/>
    <col min="6900" max="6900" width="9.625" style="84" customWidth="1"/>
    <col min="6901" max="6901" width="8.625" style="84" customWidth="1"/>
    <col min="6902" max="6902" width="8.875" style="84" customWidth="1"/>
    <col min="6903" max="6905" width="7.625" style="84" customWidth="1"/>
    <col min="6906" max="6906" width="8.125" style="84" customWidth="1"/>
    <col min="6907" max="6907" width="7.625" style="84" customWidth="1"/>
    <col min="6908" max="6908" width="9" style="84" customWidth="1"/>
    <col min="6909" max="7154" width="9" style="84"/>
    <col min="7155" max="7155" width="20.125" style="84" customWidth="1"/>
    <col min="7156" max="7156" width="9.625" style="84" customWidth="1"/>
    <col min="7157" max="7157" width="8.625" style="84" customWidth="1"/>
    <col min="7158" max="7158" width="8.875" style="84" customWidth="1"/>
    <col min="7159" max="7161" width="7.625" style="84" customWidth="1"/>
    <col min="7162" max="7162" width="8.125" style="84" customWidth="1"/>
    <col min="7163" max="7163" width="7.625" style="84" customWidth="1"/>
    <col min="7164" max="7164" width="9" style="84" customWidth="1"/>
    <col min="7165" max="7410" width="9" style="84"/>
    <col min="7411" max="7411" width="20.125" style="84" customWidth="1"/>
    <col min="7412" max="7412" width="9.625" style="84" customWidth="1"/>
    <col min="7413" max="7413" width="8.625" style="84" customWidth="1"/>
    <col min="7414" max="7414" width="8.875" style="84" customWidth="1"/>
    <col min="7415" max="7417" width="7.625" style="84" customWidth="1"/>
    <col min="7418" max="7418" width="8.125" style="84" customWidth="1"/>
    <col min="7419" max="7419" width="7.625" style="84" customWidth="1"/>
    <col min="7420" max="7420" width="9" style="84" customWidth="1"/>
    <col min="7421" max="7666" width="9" style="84"/>
    <col min="7667" max="7667" width="20.125" style="84" customWidth="1"/>
    <col min="7668" max="7668" width="9.625" style="84" customWidth="1"/>
    <col min="7669" max="7669" width="8.625" style="84" customWidth="1"/>
    <col min="7670" max="7670" width="8.875" style="84" customWidth="1"/>
    <col min="7671" max="7673" width="7.625" style="84" customWidth="1"/>
    <col min="7674" max="7674" width="8.125" style="84" customWidth="1"/>
    <col min="7675" max="7675" width="7.625" style="84" customWidth="1"/>
    <col min="7676" max="7676" width="9" style="84" customWidth="1"/>
    <col min="7677" max="7922" width="9" style="84"/>
    <col min="7923" max="7923" width="20.125" style="84" customWidth="1"/>
    <col min="7924" max="7924" width="9.625" style="84" customWidth="1"/>
    <col min="7925" max="7925" width="8.625" style="84" customWidth="1"/>
    <col min="7926" max="7926" width="8.875" style="84" customWidth="1"/>
    <col min="7927" max="7929" width="7.625" style="84" customWidth="1"/>
    <col min="7930" max="7930" width="8.125" style="84" customWidth="1"/>
    <col min="7931" max="7931" width="7.625" style="84" customWidth="1"/>
    <col min="7932" max="7932" width="9" style="84" customWidth="1"/>
    <col min="7933" max="8178" width="9" style="84"/>
    <col min="8179" max="8179" width="20.125" style="84" customWidth="1"/>
    <col min="8180" max="8180" width="9.625" style="84" customWidth="1"/>
    <col min="8181" max="8181" width="8.625" style="84" customWidth="1"/>
    <col min="8182" max="8182" width="8.875" style="84" customWidth="1"/>
    <col min="8183" max="8185" width="7.625" style="84" customWidth="1"/>
    <col min="8186" max="8186" width="8.125" style="84" customWidth="1"/>
    <col min="8187" max="8187" width="7.625" style="84" customWidth="1"/>
    <col min="8188" max="8188" width="9" style="84" customWidth="1"/>
    <col min="8189" max="8434" width="9" style="84"/>
    <col min="8435" max="8435" width="20.125" style="84" customWidth="1"/>
    <col min="8436" max="8436" width="9.625" style="84" customWidth="1"/>
    <col min="8437" max="8437" width="8.625" style="84" customWidth="1"/>
    <col min="8438" max="8438" width="8.875" style="84" customWidth="1"/>
    <col min="8439" max="8441" width="7.625" style="84" customWidth="1"/>
    <col min="8442" max="8442" width="8.125" style="84" customWidth="1"/>
    <col min="8443" max="8443" width="7.625" style="84" customWidth="1"/>
    <col min="8444" max="8444" width="9" style="84" customWidth="1"/>
    <col min="8445" max="8690" width="9" style="84"/>
    <col min="8691" max="8691" width="20.125" style="84" customWidth="1"/>
    <col min="8692" max="8692" width="9.625" style="84" customWidth="1"/>
    <col min="8693" max="8693" width="8.625" style="84" customWidth="1"/>
    <col min="8694" max="8694" width="8.875" style="84" customWidth="1"/>
    <col min="8695" max="8697" width="7.625" style="84" customWidth="1"/>
    <col min="8698" max="8698" width="8.125" style="84" customWidth="1"/>
    <col min="8699" max="8699" width="7.625" style="84" customWidth="1"/>
    <col min="8700" max="8700" width="9" style="84" customWidth="1"/>
    <col min="8701" max="8946" width="9" style="84"/>
    <col min="8947" max="8947" width="20.125" style="84" customWidth="1"/>
    <col min="8948" max="8948" width="9.625" style="84" customWidth="1"/>
    <col min="8949" max="8949" width="8.625" style="84" customWidth="1"/>
    <col min="8950" max="8950" width="8.875" style="84" customWidth="1"/>
    <col min="8951" max="8953" width="7.625" style="84" customWidth="1"/>
    <col min="8954" max="8954" width="8.125" style="84" customWidth="1"/>
    <col min="8955" max="8955" width="7.625" style="84" customWidth="1"/>
    <col min="8956" max="8956" width="9" style="84" customWidth="1"/>
    <col min="8957" max="9202" width="9" style="84"/>
    <col min="9203" max="9203" width="20.125" style="84" customWidth="1"/>
    <col min="9204" max="9204" width="9.625" style="84" customWidth="1"/>
    <col min="9205" max="9205" width="8.625" style="84" customWidth="1"/>
    <col min="9206" max="9206" width="8.875" style="84" customWidth="1"/>
    <col min="9207" max="9209" width="7.625" style="84" customWidth="1"/>
    <col min="9210" max="9210" width="8.125" style="84" customWidth="1"/>
    <col min="9211" max="9211" width="7.625" style="84" customWidth="1"/>
    <col min="9212" max="9212" width="9" style="84" customWidth="1"/>
    <col min="9213" max="9458" width="9" style="84"/>
    <col min="9459" max="9459" width="20.125" style="84" customWidth="1"/>
    <col min="9460" max="9460" width="9.625" style="84" customWidth="1"/>
    <col min="9461" max="9461" width="8.625" style="84" customWidth="1"/>
    <col min="9462" max="9462" width="8.875" style="84" customWidth="1"/>
    <col min="9463" max="9465" width="7.625" style="84" customWidth="1"/>
    <col min="9466" max="9466" width="8.125" style="84" customWidth="1"/>
    <col min="9467" max="9467" width="7.625" style="84" customWidth="1"/>
    <col min="9468" max="9468" width="9" style="84" customWidth="1"/>
    <col min="9469" max="9714" width="9" style="84"/>
    <col min="9715" max="9715" width="20.125" style="84" customWidth="1"/>
    <col min="9716" max="9716" width="9.625" style="84" customWidth="1"/>
    <col min="9717" max="9717" width="8.625" style="84" customWidth="1"/>
    <col min="9718" max="9718" width="8.875" style="84" customWidth="1"/>
    <col min="9719" max="9721" width="7.625" style="84" customWidth="1"/>
    <col min="9722" max="9722" width="8.125" style="84" customWidth="1"/>
    <col min="9723" max="9723" width="7.625" style="84" customWidth="1"/>
    <col min="9724" max="9724" width="9" style="84" customWidth="1"/>
    <col min="9725" max="9970" width="9" style="84"/>
    <col min="9971" max="9971" width="20.125" style="84" customWidth="1"/>
    <col min="9972" max="9972" width="9.625" style="84" customWidth="1"/>
    <col min="9973" max="9973" width="8.625" style="84" customWidth="1"/>
    <col min="9974" max="9974" width="8.875" style="84" customWidth="1"/>
    <col min="9975" max="9977" width="7.625" style="84" customWidth="1"/>
    <col min="9978" max="9978" width="8.125" style="84" customWidth="1"/>
    <col min="9979" max="9979" width="7.625" style="84" customWidth="1"/>
    <col min="9980" max="9980" width="9" style="84" customWidth="1"/>
    <col min="9981" max="10226" width="9" style="84"/>
    <col min="10227" max="10227" width="20.125" style="84" customWidth="1"/>
    <col min="10228" max="10228" width="9.625" style="84" customWidth="1"/>
    <col min="10229" max="10229" width="8.625" style="84" customWidth="1"/>
    <col min="10230" max="10230" width="8.875" style="84" customWidth="1"/>
    <col min="10231" max="10233" width="7.625" style="84" customWidth="1"/>
    <col min="10234" max="10234" width="8.125" style="84" customWidth="1"/>
    <col min="10235" max="10235" width="7.625" style="84" customWidth="1"/>
    <col min="10236" max="10236" width="9" style="84" customWidth="1"/>
    <col min="10237" max="10482" width="9" style="84"/>
    <col min="10483" max="10483" width="20.125" style="84" customWidth="1"/>
    <col min="10484" max="10484" width="9.625" style="84" customWidth="1"/>
    <col min="10485" max="10485" width="8.625" style="84" customWidth="1"/>
    <col min="10486" max="10486" width="8.875" style="84" customWidth="1"/>
    <col min="10487" max="10489" width="7.625" style="84" customWidth="1"/>
    <col min="10490" max="10490" width="8.125" style="84" customWidth="1"/>
    <col min="10491" max="10491" width="7.625" style="84" customWidth="1"/>
    <col min="10492" max="10492" width="9" style="84" customWidth="1"/>
    <col min="10493" max="10738" width="9" style="84"/>
    <col min="10739" max="10739" width="20.125" style="84" customWidth="1"/>
    <col min="10740" max="10740" width="9.625" style="84" customWidth="1"/>
    <col min="10741" max="10741" width="8.625" style="84" customWidth="1"/>
    <col min="10742" max="10742" width="8.875" style="84" customWidth="1"/>
    <col min="10743" max="10745" width="7.625" style="84" customWidth="1"/>
    <col min="10746" max="10746" width="8.125" style="84" customWidth="1"/>
    <col min="10747" max="10747" width="7.625" style="84" customWidth="1"/>
    <col min="10748" max="10748" width="9" style="84" customWidth="1"/>
    <col min="10749" max="10994" width="9" style="84"/>
    <col min="10995" max="10995" width="20.125" style="84" customWidth="1"/>
    <col min="10996" max="10996" width="9.625" style="84" customWidth="1"/>
    <col min="10997" max="10997" width="8.625" style="84" customWidth="1"/>
    <col min="10998" max="10998" width="8.875" style="84" customWidth="1"/>
    <col min="10999" max="11001" width="7.625" style="84" customWidth="1"/>
    <col min="11002" max="11002" width="8.125" style="84" customWidth="1"/>
    <col min="11003" max="11003" width="7.625" style="84" customWidth="1"/>
    <col min="11004" max="11004" width="9" style="84" customWidth="1"/>
    <col min="11005" max="11250" width="9" style="84"/>
    <col min="11251" max="11251" width="20.125" style="84" customWidth="1"/>
    <col min="11252" max="11252" width="9.625" style="84" customWidth="1"/>
    <col min="11253" max="11253" width="8.625" style="84" customWidth="1"/>
    <col min="11254" max="11254" width="8.875" style="84" customWidth="1"/>
    <col min="11255" max="11257" width="7.625" style="84" customWidth="1"/>
    <col min="11258" max="11258" width="8.125" style="84" customWidth="1"/>
    <col min="11259" max="11259" width="7.625" style="84" customWidth="1"/>
    <col min="11260" max="11260" width="9" style="84" customWidth="1"/>
    <col min="11261" max="11506" width="9" style="84"/>
    <col min="11507" max="11507" width="20.125" style="84" customWidth="1"/>
    <col min="11508" max="11508" width="9.625" style="84" customWidth="1"/>
    <col min="11509" max="11509" width="8.625" style="84" customWidth="1"/>
    <col min="11510" max="11510" width="8.875" style="84" customWidth="1"/>
    <col min="11511" max="11513" width="7.625" style="84" customWidth="1"/>
    <col min="11514" max="11514" width="8.125" style="84" customWidth="1"/>
    <col min="11515" max="11515" width="7.625" style="84" customWidth="1"/>
    <col min="11516" max="11516" width="9" style="84" customWidth="1"/>
    <col min="11517" max="11762" width="9" style="84"/>
    <col min="11763" max="11763" width="20.125" style="84" customWidth="1"/>
    <col min="11764" max="11764" width="9.625" style="84" customWidth="1"/>
    <col min="11765" max="11765" width="8.625" style="84" customWidth="1"/>
    <col min="11766" max="11766" width="8.875" style="84" customWidth="1"/>
    <col min="11767" max="11769" width="7.625" style="84" customWidth="1"/>
    <col min="11770" max="11770" width="8.125" style="84" customWidth="1"/>
    <col min="11771" max="11771" width="7.625" style="84" customWidth="1"/>
    <col min="11772" max="11772" width="9" style="84" customWidth="1"/>
    <col min="11773" max="12018" width="9" style="84"/>
    <col min="12019" max="12019" width="20.125" style="84" customWidth="1"/>
    <col min="12020" max="12020" width="9.625" style="84" customWidth="1"/>
    <col min="12021" max="12021" width="8.625" style="84" customWidth="1"/>
    <col min="12022" max="12022" width="8.875" style="84" customWidth="1"/>
    <col min="12023" max="12025" width="7.625" style="84" customWidth="1"/>
    <col min="12026" max="12026" width="8.125" style="84" customWidth="1"/>
    <col min="12027" max="12027" width="7.625" style="84" customWidth="1"/>
    <col min="12028" max="12028" width="9" style="84" customWidth="1"/>
    <col min="12029" max="12274" width="9" style="84"/>
    <col min="12275" max="12275" width="20.125" style="84" customWidth="1"/>
    <col min="12276" max="12276" width="9.625" style="84" customWidth="1"/>
    <col min="12277" max="12277" width="8.625" style="84" customWidth="1"/>
    <col min="12278" max="12278" width="8.875" style="84" customWidth="1"/>
    <col min="12279" max="12281" width="7.625" style="84" customWidth="1"/>
    <col min="12282" max="12282" width="8.125" style="84" customWidth="1"/>
    <col min="12283" max="12283" width="7.625" style="84" customWidth="1"/>
    <col min="12284" max="12284" width="9" style="84" customWidth="1"/>
    <col min="12285" max="12530" width="9" style="84"/>
    <col min="12531" max="12531" width="20.125" style="84" customWidth="1"/>
    <col min="12532" max="12532" width="9.625" style="84" customWidth="1"/>
    <col min="12533" max="12533" width="8.625" style="84" customWidth="1"/>
    <col min="12534" max="12534" width="8.875" style="84" customWidth="1"/>
    <col min="12535" max="12537" width="7.625" style="84" customWidth="1"/>
    <col min="12538" max="12538" width="8.125" style="84" customWidth="1"/>
    <col min="12539" max="12539" width="7.625" style="84" customWidth="1"/>
    <col min="12540" max="12540" width="9" style="84" customWidth="1"/>
    <col min="12541" max="12786" width="9" style="84"/>
    <col min="12787" max="12787" width="20.125" style="84" customWidth="1"/>
    <col min="12788" max="12788" width="9.625" style="84" customWidth="1"/>
    <col min="12789" max="12789" width="8.625" style="84" customWidth="1"/>
    <col min="12790" max="12790" width="8.875" style="84" customWidth="1"/>
    <col min="12791" max="12793" width="7.625" style="84" customWidth="1"/>
    <col min="12794" max="12794" width="8.125" style="84" customWidth="1"/>
    <col min="12795" max="12795" width="7.625" style="84" customWidth="1"/>
    <col min="12796" max="12796" width="9" style="84" customWidth="1"/>
    <col min="12797" max="13042" width="9" style="84"/>
    <col min="13043" max="13043" width="20.125" style="84" customWidth="1"/>
    <col min="13044" max="13044" width="9.625" style="84" customWidth="1"/>
    <col min="13045" max="13045" width="8.625" style="84" customWidth="1"/>
    <col min="13046" max="13046" width="8.875" style="84" customWidth="1"/>
    <col min="13047" max="13049" width="7.625" style="84" customWidth="1"/>
    <col min="13050" max="13050" width="8.125" style="84" customWidth="1"/>
    <col min="13051" max="13051" width="7.625" style="84" customWidth="1"/>
    <col min="13052" max="13052" width="9" style="84" customWidth="1"/>
    <col min="13053" max="13298" width="9" style="84"/>
    <col min="13299" max="13299" width="20.125" style="84" customWidth="1"/>
    <col min="13300" max="13300" width="9.625" style="84" customWidth="1"/>
    <col min="13301" max="13301" width="8.625" style="84" customWidth="1"/>
    <col min="13302" max="13302" width="8.875" style="84" customWidth="1"/>
    <col min="13303" max="13305" width="7.625" style="84" customWidth="1"/>
    <col min="13306" max="13306" width="8.125" style="84" customWidth="1"/>
    <col min="13307" max="13307" width="7.625" style="84" customWidth="1"/>
    <col min="13308" max="13308" width="9" style="84" customWidth="1"/>
    <col min="13309" max="13554" width="9" style="84"/>
    <col min="13555" max="13555" width="20.125" style="84" customWidth="1"/>
    <col min="13556" max="13556" width="9.625" style="84" customWidth="1"/>
    <col min="13557" max="13557" width="8.625" style="84" customWidth="1"/>
    <col min="13558" max="13558" width="8.875" style="84" customWidth="1"/>
    <col min="13559" max="13561" width="7.625" style="84" customWidth="1"/>
    <col min="13562" max="13562" width="8.125" style="84" customWidth="1"/>
    <col min="13563" max="13563" width="7.625" style="84" customWidth="1"/>
    <col min="13564" max="13564" width="9" style="84" customWidth="1"/>
    <col min="13565" max="13810" width="9" style="84"/>
    <col min="13811" max="13811" width="20.125" style="84" customWidth="1"/>
    <col min="13812" max="13812" width="9.625" style="84" customWidth="1"/>
    <col min="13813" max="13813" width="8.625" style="84" customWidth="1"/>
    <col min="13814" max="13814" width="8.875" style="84" customWidth="1"/>
    <col min="13815" max="13817" width="7.625" style="84" customWidth="1"/>
    <col min="13818" max="13818" width="8.125" style="84" customWidth="1"/>
    <col min="13819" max="13819" width="7.625" style="84" customWidth="1"/>
    <col min="13820" max="13820" width="9" style="84" customWidth="1"/>
    <col min="13821" max="14066" width="9" style="84"/>
    <col min="14067" max="14067" width="20.125" style="84" customWidth="1"/>
    <col min="14068" max="14068" width="9.625" style="84" customWidth="1"/>
    <col min="14069" max="14069" width="8.625" style="84" customWidth="1"/>
    <col min="14070" max="14070" width="8.875" style="84" customWidth="1"/>
    <col min="14071" max="14073" width="7.625" style="84" customWidth="1"/>
    <col min="14074" max="14074" width="8.125" style="84" customWidth="1"/>
    <col min="14075" max="14075" width="7.625" style="84" customWidth="1"/>
    <col min="14076" max="14076" width="9" style="84" customWidth="1"/>
    <col min="14077" max="14322" width="9" style="84"/>
    <col min="14323" max="14323" width="20.125" style="84" customWidth="1"/>
    <col min="14324" max="14324" width="9.625" style="84" customWidth="1"/>
    <col min="14325" max="14325" width="8.625" style="84" customWidth="1"/>
    <col min="14326" max="14326" width="8.875" style="84" customWidth="1"/>
    <col min="14327" max="14329" width="7.625" style="84" customWidth="1"/>
    <col min="14330" max="14330" width="8.125" style="84" customWidth="1"/>
    <col min="14331" max="14331" width="7.625" style="84" customWidth="1"/>
    <col min="14332" max="14332" width="9" style="84" customWidth="1"/>
    <col min="14333" max="14578" width="9" style="84"/>
    <col min="14579" max="14579" width="20.125" style="84" customWidth="1"/>
    <col min="14580" max="14580" width="9.625" style="84" customWidth="1"/>
    <col min="14581" max="14581" width="8.625" style="84" customWidth="1"/>
    <col min="14582" max="14582" width="8.875" style="84" customWidth="1"/>
    <col min="14583" max="14585" width="7.625" style="84" customWidth="1"/>
    <col min="14586" max="14586" width="8.125" style="84" customWidth="1"/>
    <col min="14587" max="14587" width="7.625" style="84" customWidth="1"/>
    <col min="14588" max="14588" width="9" style="84" customWidth="1"/>
    <col min="14589" max="14834" width="9" style="84"/>
    <col min="14835" max="14835" width="20.125" style="84" customWidth="1"/>
    <col min="14836" max="14836" width="9.625" style="84" customWidth="1"/>
    <col min="14837" max="14837" width="8.625" style="84" customWidth="1"/>
    <col min="14838" max="14838" width="8.875" style="84" customWidth="1"/>
    <col min="14839" max="14841" width="7.625" style="84" customWidth="1"/>
    <col min="14842" max="14842" width="8.125" style="84" customWidth="1"/>
    <col min="14843" max="14843" width="7.625" style="84" customWidth="1"/>
    <col min="14844" max="14844" width="9" style="84" customWidth="1"/>
    <col min="14845" max="15090" width="9" style="84"/>
    <col min="15091" max="15091" width="20.125" style="84" customWidth="1"/>
    <col min="15092" max="15092" width="9.625" style="84" customWidth="1"/>
    <col min="15093" max="15093" width="8.625" style="84" customWidth="1"/>
    <col min="15094" max="15094" width="8.875" style="84" customWidth="1"/>
    <col min="15095" max="15097" width="7.625" style="84" customWidth="1"/>
    <col min="15098" max="15098" width="8.125" style="84" customWidth="1"/>
    <col min="15099" max="15099" width="7.625" style="84" customWidth="1"/>
    <col min="15100" max="15100" width="9" style="84" customWidth="1"/>
    <col min="15101" max="15346" width="9" style="84"/>
    <col min="15347" max="15347" width="20.125" style="84" customWidth="1"/>
    <col min="15348" max="15348" width="9.625" style="84" customWidth="1"/>
    <col min="15349" max="15349" width="8.625" style="84" customWidth="1"/>
    <col min="15350" max="15350" width="8.875" style="84" customWidth="1"/>
    <col min="15351" max="15353" width="7.625" style="84" customWidth="1"/>
    <col min="15354" max="15354" width="8.125" style="84" customWidth="1"/>
    <col min="15355" max="15355" width="7.625" style="84" customWidth="1"/>
    <col min="15356" max="15356" width="9" style="84" customWidth="1"/>
    <col min="15357" max="15602" width="9" style="84"/>
    <col min="15603" max="15603" width="20.125" style="84" customWidth="1"/>
    <col min="15604" max="15604" width="9.625" style="84" customWidth="1"/>
    <col min="15605" max="15605" width="8.625" style="84" customWidth="1"/>
    <col min="15606" max="15606" width="8.875" style="84" customWidth="1"/>
    <col min="15607" max="15609" width="7.625" style="84" customWidth="1"/>
    <col min="15610" max="15610" width="8.125" style="84" customWidth="1"/>
    <col min="15611" max="15611" width="7.625" style="84" customWidth="1"/>
    <col min="15612" max="15612" width="9" style="84" customWidth="1"/>
    <col min="15613" max="15858" width="9" style="84"/>
    <col min="15859" max="15859" width="20.125" style="84" customWidth="1"/>
    <col min="15860" max="15860" width="9.625" style="84" customWidth="1"/>
    <col min="15861" max="15861" width="8.625" style="84" customWidth="1"/>
    <col min="15862" max="15862" width="8.875" style="84" customWidth="1"/>
    <col min="15863" max="15865" width="7.625" style="84" customWidth="1"/>
    <col min="15866" max="15866" width="8.125" style="84" customWidth="1"/>
    <col min="15867" max="15867" width="7.625" style="84" customWidth="1"/>
    <col min="15868" max="15868" width="9" style="84" customWidth="1"/>
    <col min="15869" max="16114" width="9" style="84"/>
    <col min="16115" max="16115" width="20.125" style="84" customWidth="1"/>
    <col min="16116" max="16116" width="9.625" style="84" customWidth="1"/>
    <col min="16117" max="16117" width="8.625" style="84" customWidth="1"/>
    <col min="16118" max="16118" width="8.875" style="84" customWidth="1"/>
    <col min="16119" max="16121" width="7.625" style="84" customWidth="1"/>
    <col min="16122" max="16122" width="8.125" style="84" customWidth="1"/>
    <col min="16123" max="16123" width="7.625" style="84" customWidth="1"/>
    <col min="16124" max="16124" width="9" style="84" customWidth="1"/>
    <col min="16125" max="16384" width="9" style="84"/>
  </cols>
  <sheetData>
    <row r="1" ht="20.1" customHeight="1" spans="1:4">
      <c r="A1" s="85" t="s">
        <v>442</v>
      </c>
      <c r="B1" s="85"/>
      <c r="C1" s="85"/>
      <c r="D1" s="85"/>
    </row>
    <row r="2" ht="20.1" customHeight="1" spans="1:4">
      <c r="A2" s="86" t="s">
        <v>443</v>
      </c>
      <c r="B2" s="86"/>
      <c r="C2" s="86"/>
      <c r="D2" s="86"/>
    </row>
    <row r="3" ht="20.1" customHeight="1" spans="1:4">
      <c r="A3" s="85"/>
      <c r="B3" s="85"/>
      <c r="C3" s="85"/>
      <c r="D3" s="87" t="s">
        <v>2</v>
      </c>
    </row>
    <row r="4" ht="39.95" customHeight="1" spans="1:4">
      <c r="A4" s="88" t="s">
        <v>444</v>
      </c>
      <c r="B4" s="58" t="s">
        <v>105</v>
      </c>
      <c r="C4" s="8" t="s">
        <v>106</v>
      </c>
      <c r="D4" s="8" t="s">
        <v>107</v>
      </c>
    </row>
    <row r="5" ht="20.1" customHeight="1" spans="1:4">
      <c r="A5" s="88" t="s">
        <v>445</v>
      </c>
      <c r="B5" s="89">
        <f>SUM(B6:B20)</f>
        <v>250845</v>
      </c>
      <c r="C5" s="89">
        <f>SUM(C6:C20)</f>
        <v>253697</v>
      </c>
      <c r="D5" s="90">
        <f>ROUND(B5/C5*100,2)</f>
        <v>98.88</v>
      </c>
    </row>
    <row r="6" ht="20.1" customHeight="1" spans="1:7">
      <c r="A6" s="91" t="s">
        <v>446</v>
      </c>
      <c r="B6" s="92">
        <v>28741</v>
      </c>
      <c r="C6" s="92">
        <v>31194</v>
      </c>
      <c r="D6" s="93">
        <f t="shared" ref="D6:D20" si="0">ROUND(B6/C6*100,2)</f>
        <v>92.14</v>
      </c>
      <c r="E6" s="94"/>
      <c r="F6" s="95"/>
      <c r="G6" s="95"/>
    </row>
    <row r="7" ht="20.1" customHeight="1" spans="1:7">
      <c r="A7" s="91" t="s">
        <v>447</v>
      </c>
      <c r="B7" s="92">
        <v>38523</v>
      </c>
      <c r="C7" s="92">
        <v>37668</v>
      </c>
      <c r="D7" s="93">
        <f t="shared" si="0"/>
        <v>102.27</v>
      </c>
      <c r="E7" s="94"/>
      <c r="F7" s="95"/>
      <c r="G7" s="95"/>
    </row>
    <row r="8" ht="20.1" customHeight="1" spans="1:7">
      <c r="A8" s="91" t="s">
        <v>448</v>
      </c>
      <c r="B8" s="92">
        <v>4085</v>
      </c>
      <c r="C8" s="92">
        <v>3590</v>
      </c>
      <c r="D8" s="93">
        <f t="shared" si="0"/>
        <v>113.79</v>
      </c>
      <c r="E8" s="94"/>
      <c r="F8" s="95"/>
      <c r="G8" s="95"/>
    </row>
    <row r="9" ht="20.1" customHeight="1" spans="1:7">
      <c r="A9" s="91" t="s">
        <v>449</v>
      </c>
      <c r="B9" s="92"/>
      <c r="C9" s="92"/>
      <c r="D9" s="93"/>
      <c r="E9" s="94"/>
      <c r="F9" s="95"/>
      <c r="G9" s="95"/>
    </row>
    <row r="10" ht="20.1" customHeight="1" spans="1:7">
      <c r="A10" s="91" t="s">
        <v>450</v>
      </c>
      <c r="B10" s="92">
        <v>82103</v>
      </c>
      <c r="C10" s="92">
        <v>80307</v>
      </c>
      <c r="D10" s="93">
        <f t="shared" si="0"/>
        <v>102.24</v>
      </c>
      <c r="E10" s="94"/>
      <c r="F10" s="95"/>
      <c r="G10" s="95"/>
    </row>
    <row r="11" ht="20.1" customHeight="1" spans="1:7">
      <c r="A11" s="91" t="s">
        <v>451</v>
      </c>
      <c r="B11" s="92">
        <v>75</v>
      </c>
      <c r="C11" s="92">
        <v>2116</v>
      </c>
      <c r="D11" s="93">
        <f t="shared" si="0"/>
        <v>3.54</v>
      </c>
      <c r="E11" s="94"/>
      <c r="F11" s="95"/>
      <c r="G11" s="95"/>
    </row>
    <row r="12" ht="20.1" customHeight="1" spans="1:7">
      <c r="A12" s="91" t="s">
        <v>452</v>
      </c>
      <c r="B12" s="92">
        <v>3178</v>
      </c>
      <c r="C12" s="92">
        <f>12587-5</f>
        <v>12582</v>
      </c>
      <c r="D12" s="93">
        <f t="shared" si="0"/>
        <v>25.26</v>
      </c>
      <c r="E12" s="94"/>
      <c r="F12" s="95"/>
      <c r="G12" s="95"/>
    </row>
    <row r="13" ht="20.1" customHeight="1" spans="1:7">
      <c r="A13" s="91" t="s">
        <v>453</v>
      </c>
      <c r="B13" s="92"/>
      <c r="C13" s="92"/>
      <c r="D13" s="93"/>
      <c r="E13" s="94"/>
      <c r="F13" s="95"/>
      <c r="G13" s="95"/>
    </row>
    <row r="14" ht="20.1" customHeight="1" spans="1:7">
      <c r="A14" s="91" t="s">
        <v>454</v>
      </c>
      <c r="B14" s="92">
        <v>20666</v>
      </c>
      <c r="C14" s="92">
        <f>21493-34</f>
        <v>21459</v>
      </c>
      <c r="D14" s="93">
        <f t="shared" si="0"/>
        <v>96.3</v>
      </c>
      <c r="E14" s="94"/>
      <c r="F14" s="95"/>
      <c r="G14" s="95"/>
    </row>
    <row r="15" ht="20.1" customHeight="1" spans="1:7">
      <c r="A15" s="91" t="s">
        <v>455</v>
      </c>
      <c r="B15" s="92">
        <v>17670</v>
      </c>
      <c r="C15" s="92">
        <v>15981</v>
      </c>
      <c r="D15" s="93">
        <f t="shared" si="0"/>
        <v>110.57</v>
      </c>
      <c r="E15" s="94"/>
      <c r="F15" s="95"/>
      <c r="G15" s="95"/>
    </row>
    <row r="16" ht="20.1" customHeight="1" spans="1:7">
      <c r="A16" s="91" t="s">
        <v>456</v>
      </c>
      <c r="B16" s="92">
        <v>7281</v>
      </c>
      <c r="C16" s="92">
        <v>7138</v>
      </c>
      <c r="D16" s="93">
        <f t="shared" si="0"/>
        <v>102</v>
      </c>
      <c r="E16" s="94"/>
      <c r="F16" s="95"/>
      <c r="G16" s="95"/>
    </row>
    <row r="17" ht="20.1" customHeight="1" spans="1:7">
      <c r="A17" s="91" t="s">
        <v>457</v>
      </c>
      <c r="B17" s="92">
        <v>252</v>
      </c>
      <c r="C17" s="92"/>
      <c r="D17" s="93"/>
      <c r="E17" s="94"/>
      <c r="F17" s="95"/>
      <c r="G17" s="95"/>
    </row>
    <row r="18" ht="20.1" customHeight="1" spans="1:7">
      <c r="A18" s="91" t="s">
        <v>458</v>
      </c>
      <c r="B18" s="92">
        <v>22921</v>
      </c>
      <c r="C18" s="92">
        <v>22730</v>
      </c>
      <c r="D18" s="93">
        <f t="shared" si="0"/>
        <v>100.84</v>
      </c>
      <c r="E18" s="94"/>
      <c r="F18" s="95"/>
      <c r="G18" s="95"/>
    </row>
    <row r="19" ht="20.1" customHeight="1" spans="1:7">
      <c r="A19" s="91" t="s">
        <v>459</v>
      </c>
      <c r="B19" s="92">
        <v>3000</v>
      </c>
      <c r="C19" s="96">
        <v>3000</v>
      </c>
      <c r="D19" s="93">
        <f t="shared" si="0"/>
        <v>100</v>
      </c>
      <c r="E19" s="94"/>
      <c r="F19" s="95"/>
      <c r="G19" s="95"/>
    </row>
    <row r="20" ht="20.1" customHeight="1" spans="1:7">
      <c r="A20" s="91" t="s">
        <v>460</v>
      </c>
      <c r="B20" s="92">
        <v>22350</v>
      </c>
      <c r="C20" s="92">
        <v>15932</v>
      </c>
      <c r="D20" s="93">
        <f t="shared" si="0"/>
        <v>140.28</v>
      </c>
      <c r="E20" s="94"/>
      <c r="F20" s="95"/>
      <c r="G20" s="95"/>
    </row>
    <row r="21" ht="24" customHeight="1" spans="1:5">
      <c r="A21" s="97"/>
      <c r="B21" s="97"/>
      <c r="C21" s="97"/>
      <c r="D21" s="97"/>
      <c r="E21" s="94"/>
    </row>
    <row r="22" ht="22.15" customHeight="1" spans="5:5">
      <c r="E22" s="94"/>
    </row>
    <row r="23" ht="22.15" customHeight="1" spans="5:5">
      <c r="E23" s="94"/>
    </row>
    <row r="24" ht="22.15" customHeight="1" spans="5:5">
      <c r="E24" s="94"/>
    </row>
    <row r="25" ht="22.15" customHeight="1" spans="5:5">
      <c r="E25" s="94"/>
    </row>
    <row r="26" ht="22.15" customHeight="1" spans="5:5">
      <c r="E26" s="94"/>
    </row>
  </sheetData>
  <mergeCells count="2">
    <mergeCell ref="A2:D2"/>
    <mergeCell ref="A21:D21"/>
  </mergeCells>
  <pageMargins left="0.707638888888889" right="0.707638888888889" top="0.747916666666667" bottom="0.747916666666667" header="0.313888888888889" footer="0.313888888888889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附件1 </vt:lpstr>
      <vt:lpstr>附件2 </vt:lpstr>
      <vt:lpstr>附件3 （资环）</vt:lpstr>
      <vt:lpstr>附件4 （社保）</vt:lpstr>
      <vt:lpstr>附件5（国资）</vt:lpstr>
      <vt:lpstr>附件6</vt:lpstr>
      <vt:lpstr>附件7</vt:lpstr>
      <vt:lpstr>附件8</vt:lpstr>
      <vt:lpstr>附件9</vt:lpstr>
      <vt:lpstr>附件10</vt:lpstr>
      <vt:lpstr>附件11（资环）</vt:lpstr>
      <vt:lpstr>附件12（资环）</vt:lpstr>
      <vt:lpstr>附件13（社保）</vt:lpstr>
      <vt:lpstr>附件14（社保）</vt:lpstr>
      <vt:lpstr>附件15（国资）</vt:lpstr>
      <vt:lpstr>附件16（国资）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2022-12-16T06:49:00Z</dcterms:created>
  <dcterms:modified xsi:type="dcterms:W3CDTF">2024-01-01T05:58:42Z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86ED488F4C08422DB5F66CFF54ABAEC4</vt:lpwstr>
  </property>
  <property fmtid="{D5CDD505-2E9C-101B-9397-08002B2CF9AE}" pid="3" name="KSOProductBuildVer">
    <vt:lpwstr>2052-11.1.0.12598</vt:lpwstr>
  </property>
</Properties>
</file>