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tabRatio="934" activeTab="16"/>
  </bookViews>
  <sheets>
    <sheet name="赤水" sheetId="2" r:id="rId1"/>
    <sheet name="拱桥" sheetId="3" r:id="rId2"/>
    <sheet name="官田" sheetId="4" r:id="rId3"/>
    <sheet name="桂林" sheetId="5" r:id="rId4"/>
    <sheet name="和平" sheetId="6" r:id="rId5"/>
    <sheet name="菁城" sheetId="7" r:id="rId6"/>
    <sheet name="灵地" sheetId="8" r:id="rId7"/>
    <sheet name="芦芝" sheetId="9" r:id="rId8"/>
    <sheet name="南洋" sheetId="10" r:id="rId9"/>
    <sheet name="双洋" sheetId="11" r:id="rId10"/>
    <sheet name="新桥" sheetId="12" r:id="rId11"/>
    <sheet name="吾祠" sheetId="13" r:id="rId12"/>
    <sheet name="溪南" sheetId="14" r:id="rId13"/>
    <sheet name="象湖" sheetId="15" r:id="rId14"/>
    <sheet name="永福" sheetId="16" r:id="rId15"/>
    <sheet name="西元" sheetId="17" r:id="rId16"/>
    <sheet name="全市汇总" sheetId="18" r:id="rId17"/>
  </sheets>
  <definedNames>
    <definedName name="_xlnm.Print_Area" localSheetId="0">赤水!$A$1:$J$13</definedName>
    <definedName name="_xlnm.Print_Area" localSheetId="1">拱桥!$A$1:$J$12</definedName>
    <definedName name="_xlnm.Print_Area" localSheetId="2">官田!$A$1:$J$16</definedName>
    <definedName name="_xlnm.Print_Area" localSheetId="3">桂林!$A$1:$J$13</definedName>
    <definedName name="_xlnm.Print_Area" localSheetId="4">和平!$A$1:$J$11</definedName>
    <definedName name="_xlnm.Print_Area" localSheetId="5">菁城!$A$1:$J$8</definedName>
    <definedName name="_xlnm.Print_Area" localSheetId="6">灵地!$A$1:$J$15</definedName>
    <definedName name="_xlnm.Print_Area" localSheetId="7">芦芝!$A$1:$J$11</definedName>
    <definedName name="_xlnm.Print_Area" localSheetId="8">南洋!$A$1:$J$14</definedName>
    <definedName name="_xlnm.Print_Area" localSheetId="16">全市汇总!$A$1:$K$22</definedName>
    <definedName name="_xlnm.Print_Area" localSheetId="9">双洋!$A$1:$J$16</definedName>
    <definedName name="_xlnm.Print_Area" localSheetId="11">吾祠!$A$1:$J$13</definedName>
    <definedName name="_xlnm.Print_Area" localSheetId="15">西元!$A$1:$J$12</definedName>
    <definedName name="_xlnm.Print_Area" localSheetId="12">溪南!$A$1:$J$20</definedName>
    <definedName name="_xlnm.Print_Area" localSheetId="13">象湖!$A$1:$J$16</definedName>
    <definedName name="_xlnm.Print_Area" localSheetId="10">新桥!$A$1:$J$27</definedName>
    <definedName name="_xlnm.Print_Area" localSheetId="14">永福!$A$1:$J$31</definedName>
  </definedNames>
  <calcPr calcId="144525"/>
</workbook>
</file>

<file path=xl/sharedStrings.xml><?xml version="1.0" encoding="utf-8"?>
<sst xmlns="http://schemas.openxmlformats.org/spreadsheetml/2006/main" count="406" uniqueCount="235">
  <si>
    <t>2025漳平市赤水镇商品林汇总表</t>
  </si>
  <si>
    <t>序号</t>
  </si>
  <si>
    <t>村名</t>
  </si>
  <si>
    <t>总亩数</t>
  </si>
  <si>
    <t>商 品 林（亩）</t>
  </si>
  <si>
    <t>每亩保险费(元)</t>
  </si>
  <si>
    <t>保险费(元)</t>
  </si>
  <si>
    <t>其中中央财政补贴30%</t>
  </si>
  <si>
    <t>福建省省财政补贴30%</t>
  </si>
  <si>
    <t>漳平市财政补贴15%</t>
  </si>
  <si>
    <t>林木所有权者25%</t>
  </si>
  <si>
    <t>安坑村</t>
  </si>
  <si>
    <t>赤水村</t>
  </si>
  <si>
    <t>大坑村</t>
  </si>
  <si>
    <t>黄山村</t>
  </si>
  <si>
    <t>岭兜村</t>
  </si>
  <si>
    <t>罗坑村</t>
  </si>
  <si>
    <t>石寮村</t>
  </si>
  <si>
    <t>田头村</t>
  </si>
  <si>
    <t>香寮村</t>
  </si>
  <si>
    <t>合计</t>
  </si>
  <si>
    <t>2025漳平市拱桥镇商品林汇总表</t>
  </si>
  <si>
    <t>高山村</t>
  </si>
  <si>
    <t>隔顶村</t>
  </si>
  <si>
    <t>拱桥村</t>
  </si>
  <si>
    <t>罗山村</t>
  </si>
  <si>
    <t>上界村</t>
  </si>
  <si>
    <t>梧地村</t>
  </si>
  <si>
    <t>下界村</t>
  </si>
  <si>
    <t>岩高村</t>
  </si>
  <si>
    <t>2025漳平市官田乡商品林汇总表</t>
  </si>
  <si>
    <t>一般商 品 林（亩）</t>
  </si>
  <si>
    <t>官东村</t>
  </si>
  <si>
    <t>官西村</t>
  </si>
  <si>
    <t>桂东村</t>
  </si>
  <si>
    <t>豪山村</t>
  </si>
  <si>
    <t>和坑村</t>
  </si>
  <si>
    <t>黄坪村</t>
  </si>
  <si>
    <t>梅营村</t>
  </si>
  <si>
    <t>坪山村</t>
  </si>
  <si>
    <t>山贝村</t>
  </si>
  <si>
    <t>石门村</t>
  </si>
  <si>
    <t>梧村村</t>
  </si>
  <si>
    <t>下浙村</t>
  </si>
  <si>
    <t>2025漳平市桂林街道商品林汇总表</t>
  </si>
  <si>
    <t>高明社区</t>
  </si>
  <si>
    <t>厚福社区</t>
  </si>
  <si>
    <t>黄祠村</t>
  </si>
  <si>
    <t>南美社区</t>
  </si>
  <si>
    <t>瑞都村</t>
  </si>
  <si>
    <t>山羊村</t>
  </si>
  <si>
    <t>上桂林社区</t>
  </si>
  <si>
    <t>石坂坑村</t>
  </si>
  <si>
    <t>下桂林社区</t>
  </si>
  <si>
    <t>2025漳平市和平镇商品林汇总表</t>
  </si>
  <si>
    <t>一般商品（亩）</t>
  </si>
  <si>
    <t>安靖村</t>
  </si>
  <si>
    <t>春尾村</t>
  </si>
  <si>
    <t>东坑村</t>
  </si>
  <si>
    <t>和春村</t>
  </si>
  <si>
    <t>和平村</t>
  </si>
  <si>
    <t>菁坑村</t>
  </si>
  <si>
    <t>下墘村</t>
  </si>
  <si>
    <t>2025漳平市菁城街道商品林汇总表</t>
  </si>
  <si>
    <t>顶郊村</t>
  </si>
  <si>
    <t>福满村</t>
  </si>
  <si>
    <t>菁东村</t>
  </si>
  <si>
    <t>菁西村</t>
  </si>
  <si>
    <t>2025漳平市灵地乡商品林汇总表</t>
  </si>
  <si>
    <t>赤坂场</t>
  </si>
  <si>
    <t>京口村</t>
  </si>
  <si>
    <t>灵地村</t>
  </si>
  <si>
    <t>留春村</t>
  </si>
  <si>
    <t>文山村</t>
  </si>
  <si>
    <t>西坑村</t>
  </si>
  <si>
    <t>谢地村</t>
  </si>
  <si>
    <t>谢畲村</t>
  </si>
  <si>
    <t>易坪村</t>
  </si>
  <si>
    <t>游山头村</t>
  </si>
  <si>
    <t>长垵村</t>
  </si>
  <si>
    <t>2025漳平市芦芝镇商品林汇总表</t>
  </si>
  <si>
    <t>大深村</t>
  </si>
  <si>
    <t>东坑口村</t>
  </si>
  <si>
    <t>涵梅村</t>
  </si>
  <si>
    <t>华寮村</t>
  </si>
  <si>
    <t>芦芝村</t>
  </si>
  <si>
    <t>圆潭村</t>
  </si>
  <si>
    <t>月山村</t>
  </si>
  <si>
    <t>2025漳平市南洋镇商品林汇总表</t>
  </si>
  <si>
    <t>北寮村</t>
  </si>
  <si>
    <t>党口村</t>
  </si>
  <si>
    <t>红林村</t>
  </si>
  <si>
    <t>利田村</t>
  </si>
  <si>
    <t>南洋村</t>
  </si>
  <si>
    <t>暖洲村</t>
  </si>
  <si>
    <t>梧溪村</t>
  </si>
  <si>
    <t>乡镇林场</t>
  </si>
  <si>
    <t>营仑村</t>
  </si>
  <si>
    <t>永兴村</t>
  </si>
  <si>
    <t>2025漳平市双洋镇商品林汇总表</t>
  </si>
  <si>
    <t>百种畲村</t>
  </si>
  <si>
    <t>城内村</t>
  </si>
  <si>
    <t>城外村</t>
  </si>
  <si>
    <t>大瑶村</t>
  </si>
  <si>
    <t>东洋村</t>
  </si>
  <si>
    <t>坑源村</t>
  </si>
  <si>
    <t>温坑村</t>
  </si>
  <si>
    <t>西洋村</t>
  </si>
  <si>
    <t>溪口村</t>
  </si>
  <si>
    <t>徐溪村</t>
  </si>
  <si>
    <t>员当村</t>
  </si>
  <si>
    <t>中村村</t>
  </si>
  <si>
    <t>2025漳平市新桥镇商品林汇总表</t>
  </si>
  <si>
    <t>承保亩数</t>
  </si>
  <si>
    <t>白泉村</t>
  </si>
  <si>
    <t>坂尾村</t>
  </si>
  <si>
    <t>仓坂村</t>
  </si>
  <si>
    <t>产坑村</t>
  </si>
  <si>
    <t>产盂村</t>
  </si>
  <si>
    <t>陈坑村</t>
  </si>
  <si>
    <t>城口村</t>
  </si>
  <si>
    <t>城门村</t>
  </si>
  <si>
    <t>逢湖村</t>
  </si>
  <si>
    <t>高美村</t>
  </si>
  <si>
    <t>南丰村</t>
  </si>
  <si>
    <t>钱坂村</t>
  </si>
  <si>
    <t>石码村</t>
  </si>
  <si>
    <t>双溪村</t>
  </si>
  <si>
    <t>武陵坑村</t>
  </si>
  <si>
    <t>西埔村</t>
  </si>
  <si>
    <t>新桥村</t>
  </si>
  <si>
    <t>秀岐头村</t>
  </si>
  <si>
    <t>秀溪村</t>
  </si>
  <si>
    <t>义宅村</t>
  </si>
  <si>
    <t>易坑村</t>
  </si>
  <si>
    <t>云墩村</t>
  </si>
  <si>
    <t>珍坂村</t>
  </si>
  <si>
    <t>2025漳平市吾祠乡商品林汇总表</t>
  </si>
  <si>
    <t>北坑场村</t>
  </si>
  <si>
    <t>陈地村</t>
  </si>
  <si>
    <t>凤山村</t>
  </si>
  <si>
    <t>厚德村</t>
  </si>
  <si>
    <t>留地洋村</t>
  </si>
  <si>
    <t>内林村</t>
  </si>
  <si>
    <t>彭炉村</t>
  </si>
  <si>
    <t>彭溪村</t>
  </si>
  <si>
    <t>吾祠村</t>
  </si>
  <si>
    <t>2025漳平市溪南镇商品林汇总表</t>
  </si>
  <si>
    <t>大山村</t>
  </si>
  <si>
    <t>东湖村</t>
  </si>
  <si>
    <t>官坑村</t>
  </si>
  <si>
    <t>官林盂村</t>
  </si>
  <si>
    <t>金菊村</t>
  </si>
  <si>
    <t>久鸣村</t>
  </si>
  <si>
    <t>朗车村</t>
  </si>
  <si>
    <t>南柄村</t>
  </si>
  <si>
    <t>前坪村</t>
  </si>
  <si>
    <t>上坂村</t>
  </si>
  <si>
    <t>吾老村</t>
  </si>
  <si>
    <t>溪南村</t>
  </si>
  <si>
    <t>下河村</t>
  </si>
  <si>
    <t>下林村</t>
  </si>
  <si>
    <t>碧潭村</t>
  </si>
  <si>
    <t>长荣村</t>
  </si>
  <si>
    <t>2025漳平市象湖镇商品林汇总表</t>
  </si>
  <si>
    <t>半华村</t>
  </si>
  <si>
    <t>科山村</t>
  </si>
  <si>
    <t>宽田村</t>
  </si>
  <si>
    <t>禄前村</t>
  </si>
  <si>
    <t>上德安村</t>
  </si>
  <si>
    <t>土坑村</t>
  </si>
  <si>
    <t>下德安村</t>
  </si>
  <si>
    <t>下地村</t>
  </si>
  <si>
    <t>象湖村</t>
  </si>
  <si>
    <t>杨美村</t>
  </si>
  <si>
    <t>灶头村</t>
  </si>
  <si>
    <t>长塔村</t>
  </si>
  <si>
    <t>2025漳平市永福镇商品林汇总表</t>
  </si>
  <si>
    <t>陈村村</t>
  </si>
  <si>
    <t>大坂村</t>
  </si>
  <si>
    <t>封侯村</t>
  </si>
  <si>
    <t>福里村</t>
  </si>
  <si>
    <t>古溪村</t>
  </si>
  <si>
    <t>桂洋村</t>
  </si>
  <si>
    <t>和丰村</t>
  </si>
  <si>
    <t>洪坑村</t>
  </si>
  <si>
    <t>后盂村</t>
  </si>
  <si>
    <t>佳山村</t>
  </si>
  <si>
    <t>箭竹村</t>
  </si>
  <si>
    <t>兰田村</t>
  </si>
  <si>
    <t>李庄村</t>
  </si>
  <si>
    <t>岭下村</t>
  </si>
  <si>
    <t>龙车村</t>
  </si>
  <si>
    <t>吕坊村</t>
  </si>
  <si>
    <t>清源村</t>
  </si>
  <si>
    <t>秋苑村</t>
  </si>
  <si>
    <t>石洪村</t>
  </si>
  <si>
    <t>适榕村</t>
  </si>
  <si>
    <t>同春村</t>
  </si>
  <si>
    <t>文星村</t>
  </si>
  <si>
    <t>西山村</t>
  </si>
  <si>
    <t>新坑村</t>
  </si>
  <si>
    <t>颍水村</t>
  </si>
  <si>
    <t>元沙村</t>
  </si>
  <si>
    <t>紫阳村</t>
  </si>
  <si>
    <t>2025漳平市西元镇商品林汇总表</t>
  </si>
  <si>
    <t>丁坂村</t>
  </si>
  <si>
    <t>基泰村</t>
  </si>
  <si>
    <t>进庄村</t>
  </si>
  <si>
    <t>前洋坪村</t>
  </si>
  <si>
    <t>遂林村</t>
  </si>
  <si>
    <t>西元村</t>
  </si>
  <si>
    <t>钟秀村</t>
  </si>
  <si>
    <t>卓宅村</t>
  </si>
  <si>
    <t>2025年漳平市各乡(镇)1万亩以下商品林小班面积汇总表</t>
  </si>
  <si>
    <t>乡镇</t>
  </si>
  <si>
    <t>小班面积（亩）</t>
  </si>
  <si>
    <t>有补助天然林</t>
  </si>
  <si>
    <t>一般商品林</t>
  </si>
  <si>
    <t>赤水镇</t>
  </si>
  <si>
    <r>
      <rPr>
        <sz val="11"/>
        <rFont val="宋体"/>
        <charset val="134"/>
      </rPr>
      <t>拱桥镇</t>
    </r>
    <r>
      <rPr>
        <sz val="11"/>
        <rFont val="Tahoma"/>
        <charset val="134"/>
      </rPr>
      <t xml:space="preserve"> </t>
    </r>
  </si>
  <si>
    <t>官田乡</t>
  </si>
  <si>
    <t>桂林街道</t>
  </si>
  <si>
    <t>和平镇</t>
  </si>
  <si>
    <t>菁城街道</t>
  </si>
  <si>
    <t>灵地乡</t>
  </si>
  <si>
    <t>芦芝镇</t>
  </si>
  <si>
    <t>南洋镇</t>
  </si>
  <si>
    <t>双洋镇</t>
  </si>
  <si>
    <t>新桥镇</t>
  </si>
  <si>
    <t>吾祠乡</t>
  </si>
  <si>
    <t>溪南镇</t>
  </si>
  <si>
    <r>
      <rPr>
        <sz val="11"/>
        <rFont val="宋体"/>
        <charset val="134"/>
      </rPr>
      <t>象湖镇</t>
    </r>
    <r>
      <rPr>
        <sz val="11"/>
        <rFont val="Tahoma"/>
        <charset val="134"/>
      </rPr>
      <t xml:space="preserve"> </t>
    </r>
  </si>
  <si>
    <t>永福镇</t>
  </si>
  <si>
    <t>西元镇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</si>
</sst>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);[Red]\(0.00\)"/>
    <numFmt numFmtId="178" formatCode="0.0_);[Red]\(0.0\)"/>
    <numFmt numFmtId="179" formatCode="0.0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2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Tahoma"/>
      <charset val="134"/>
    </font>
    <font>
      <b/>
      <sz val="11"/>
      <color theme="6" tint="-0.499984740745262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  <font>
      <sz val="1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1"/>
      </left>
      <right/>
      <top style="thin">
        <color indexed="61"/>
      </top>
      <bottom style="thin">
        <color indexed="6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0" borderId="12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15" borderId="16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0" fontId="32" fillId="0" borderId="0"/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178" fontId="1" fillId="0" borderId="0" xfId="0" applyNumberFormat="1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9" fontId="0" fillId="0" borderId="3" xfId="0" applyNumberFormat="1" applyBorder="1" applyAlignment="1"/>
    <xf numFmtId="0" fontId="0" fillId="0" borderId="1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9" fontId="0" fillId="0" borderId="3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9" fontId="0" fillId="0" borderId="1" xfId="0" applyNumberForma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9" fontId="0" fillId="0" borderId="1" xfId="0" applyNumberFormat="1" applyBorder="1" applyAlignment="1">
      <alignment horizontal="center" vertical="center" wrapText="1"/>
    </xf>
    <xf numFmtId="179" fontId="0" fillId="0" borderId="0" xfId="0" applyNumberForma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9" fontId="0" fillId="0" borderId="3" xfId="0" applyNumberFormat="1" applyFill="1" applyBorder="1" applyAlignment="1"/>
    <xf numFmtId="0" fontId="1" fillId="0" borderId="1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Border="1" applyAlignment="1"/>
    <xf numFmtId="179" fontId="0" fillId="0" borderId="1" xfId="0" applyNumberFormat="1" applyFill="1" applyBorder="1" applyAlignment="1"/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2" fontId="1" fillId="0" borderId="3" xfId="0" applyNumberFormat="1" applyFont="1" applyFill="1" applyBorder="1" applyAlignment="1"/>
    <xf numFmtId="2" fontId="0" fillId="0" borderId="3" xfId="0" applyNumberFormat="1" applyFill="1" applyBorder="1" applyAlignment="1"/>
    <xf numFmtId="2" fontId="0" fillId="0" borderId="3" xfId="0" applyNumberFormat="1" applyBorder="1" applyAlignment="1"/>
    <xf numFmtId="2" fontId="0" fillId="0" borderId="0" xfId="0" applyNumberFormat="1" applyBorder="1" applyAlignment="1"/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9" fontId="0" fillId="0" borderId="1" xfId="0" applyNumberForma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1" xfId="55" applyNumberFormat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0" fillId="0" borderId="0" xfId="55">
      <alignment vertical="center"/>
    </xf>
    <xf numFmtId="0" fontId="0" fillId="0" borderId="0" xfId="13">
      <alignment vertical="center"/>
    </xf>
    <xf numFmtId="0" fontId="0" fillId="0" borderId="0" xfId="55" applyAlignment="1">
      <alignment horizontal="left" vertical="center"/>
    </xf>
    <xf numFmtId="0" fontId="0" fillId="0" borderId="0" xfId="55" applyNumberFormat="1">
      <alignment vertical="center"/>
    </xf>
    <xf numFmtId="0" fontId="0" fillId="0" borderId="0" xfId="13" applyAlignment="1">
      <alignment horizontal="left" vertical="center"/>
    </xf>
    <xf numFmtId="0" fontId="0" fillId="0" borderId="0" xfId="13" applyNumberFormat="1">
      <alignment vertical="center"/>
    </xf>
    <xf numFmtId="179" fontId="1" fillId="2" borderId="3" xfId="0" applyNumberFormat="1" applyFont="1" applyFill="1" applyBorder="1" applyAlignment="1"/>
    <xf numFmtId="0" fontId="0" fillId="0" borderId="0" xfId="0" applyAlignment="1">
      <alignment horizontal="left" vertical="center"/>
    </xf>
    <xf numFmtId="177" fontId="0" fillId="0" borderId="1" xfId="0" applyNumberFormat="1" applyFont="1" applyBorder="1" applyAlignment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79" fontId="0" fillId="0" borderId="1" xfId="0" applyNumberFormat="1" applyFont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179" fontId="0" fillId="0" borderId="7" xfId="0" applyNumberForma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179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2" fontId="0" fillId="0" borderId="3" xfId="0" applyNumberFormat="1" applyFill="1" applyBorder="1" applyAlignment="1">
      <alignment horizontal="center" vertical="center"/>
    </xf>
    <xf numFmtId="179" fontId="0" fillId="0" borderId="1" xfId="0" applyNumberFormat="1" applyFill="1" applyBorder="1" applyAlignment="1">
      <alignment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  <cellStyle name="常规 7" xfId="55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E9" sqref="E9"/>
    </sheetView>
  </sheetViews>
  <sheetFormatPr defaultColWidth="9" defaultRowHeight="13.5"/>
  <cols>
    <col min="1" max="1" width="5.875" customWidth="1"/>
    <col min="2" max="2" width="9" customWidth="1"/>
    <col min="3" max="3" width="12.75" style="79" customWidth="1"/>
    <col min="4" max="4" width="18.125" style="79" customWidth="1"/>
    <col min="5" max="5" width="7.5" customWidth="1"/>
    <col min="6" max="6" width="10.75" style="31" customWidth="1"/>
    <col min="7" max="7" width="10.125" customWidth="1"/>
    <col min="8" max="8" width="10.75" customWidth="1"/>
    <col min="9" max="9" width="10.375" customWidth="1"/>
    <col min="10" max="10" width="10.125" customWidth="1"/>
    <col min="11" max="11" width="14.875" customWidth="1"/>
  </cols>
  <sheetData>
    <row r="1" ht="73.5" customHeight="1" spans="1:1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91" t="s">
        <v>3</v>
      </c>
      <c r="D2" s="92" t="s">
        <v>4</v>
      </c>
      <c r="E2" s="93" t="s">
        <v>5</v>
      </c>
      <c r="F2" s="94" t="s">
        <v>6</v>
      </c>
      <c r="G2" s="93" t="s">
        <v>7</v>
      </c>
      <c r="H2" s="93" t="s">
        <v>8</v>
      </c>
      <c r="I2" s="93" t="s">
        <v>9</v>
      </c>
      <c r="J2" s="93" t="s">
        <v>10</v>
      </c>
    </row>
    <row r="3" ht="30" customHeight="1" spans="1:10">
      <c r="A3" s="18"/>
      <c r="B3" s="18"/>
      <c r="C3" s="91"/>
      <c r="D3" s="92"/>
      <c r="E3" s="93"/>
      <c r="F3" s="94"/>
      <c r="G3" s="93"/>
      <c r="H3" s="93"/>
      <c r="I3" s="93"/>
      <c r="J3" s="93"/>
    </row>
    <row r="4" s="1" customFormat="1" ht="20.1" customHeight="1" spans="1:10">
      <c r="A4" s="4">
        <v>1</v>
      </c>
      <c r="B4" s="95" t="s">
        <v>11</v>
      </c>
      <c r="C4" s="96">
        <v>11230.3</v>
      </c>
      <c r="D4" s="96">
        <v>11230.3</v>
      </c>
      <c r="E4" s="96">
        <v>1.8</v>
      </c>
      <c r="F4" s="97">
        <f>D4*E4</f>
        <v>20214.54</v>
      </c>
      <c r="G4" s="97">
        <f>F4*0.3</f>
        <v>6064.362</v>
      </c>
      <c r="H4" s="97">
        <f>F4*0.3</f>
        <v>6064.362</v>
      </c>
      <c r="I4" s="97">
        <f>F4*0.15</f>
        <v>3032.181</v>
      </c>
      <c r="J4" s="97">
        <f>F4*0.25</f>
        <v>5053.635</v>
      </c>
    </row>
    <row r="5" s="1" customFormat="1" ht="20.1" customHeight="1" spans="1:10">
      <c r="A5" s="4">
        <v>2</v>
      </c>
      <c r="B5" s="4" t="s">
        <v>12</v>
      </c>
      <c r="C5" s="96">
        <v>26518.77</v>
      </c>
      <c r="D5" s="96">
        <v>26518.77</v>
      </c>
      <c r="E5" s="96">
        <v>1.8</v>
      </c>
      <c r="F5" s="97">
        <f t="shared" ref="F5:F12" si="0">D5*E5</f>
        <v>47733.786</v>
      </c>
      <c r="G5" s="38">
        <v>14320.13</v>
      </c>
      <c r="H5" s="97">
        <f t="shared" ref="H5:H12" si="1">F5*0.3</f>
        <v>14320.1358</v>
      </c>
      <c r="I5" s="97">
        <f t="shared" ref="I5:I12" si="2">F5*0.15</f>
        <v>7160.0679</v>
      </c>
      <c r="J5" s="97">
        <f t="shared" ref="J5:J12" si="3">F5*0.25</f>
        <v>11933.4465</v>
      </c>
    </row>
    <row r="6" s="1" customFormat="1" ht="20.1" customHeight="1" spans="1:10">
      <c r="A6" s="4">
        <v>3</v>
      </c>
      <c r="B6" s="4" t="s">
        <v>13</v>
      </c>
      <c r="C6" s="96">
        <v>11707.07</v>
      </c>
      <c r="D6" s="96">
        <v>11707.07</v>
      </c>
      <c r="E6" s="96">
        <v>1.8</v>
      </c>
      <c r="F6" s="97">
        <f t="shared" si="0"/>
        <v>21072.726</v>
      </c>
      <c r="G6" s="97">
        <f t="shared" ref="G5:G12" si="4">F6*0.3</f>
        <v>6321.8178</v>
      </c>
      <c r="H6" s="97">
        <f t="shared" si="1"/>
        <v>6321.8178</v>
      </c>
      <c r="I6" s="97">
        <f t="shared" si="2"/>
        <v>3160.9089</v>
      </c>
      <c r="J6" s="97">
        <f t="shared" si="3"/>
        <v>5268.1815</v>
      </c>
    </row>
    <row r="7" s="1" customFormat="1" ht="20.1" customHeight="1" spans="1:10">
      <c r="A7" s="4">
        <v>4</v>
      </c>
      <c r="B7" s="4" t="s">
        <v>14</v>
      </c>
      <c r="C7" s="96">
        <v>19860.95</v>
      </c>
      <c r="D7" s="96">
        <v>19860.95</v>
      </c>
      <c r="E7" s="96">
        <v>1.8</v>
      </c>
      <c r="F7" s="97">
        <f t="shared" si="0"/>
        <v>35749.71</v>
      </c>
      <c r="G7" s="97">
        <f t="shared" si="4"/>
        <v>10724.913</v>
      </c>
      <c r="H7" s="97">
        <f t="shared" si="1"/>
        <v>10724.913</v>
      </c>
      <c r="I7" s="97">
        <f t="shared" si="2"/>
        <v>5362.4565</v>
      </c>
      <c r="J7" s="97">
        <f t="shared" si="3"/>
        <v>8937.4275</v>
      </c>
    </row>
    <row r="8" s="1" customFormat="1" ht="20.1" customHeight="1" spans="1:10">
      <c r="A8" s="4">
        <v>5</v>
      </c>
      <c r="B8" s="4" t="s">
        <v>15</v>
      </c>
      <c r="C8" s="96">
        <v>10094.22</v>
      </c>
      <c r="D8" s="96">
        <v>10094.22</v>
      </c>
      <c r="E8" s="96">
        <v>1.8</v>
      </c>
      <c r="F8" s="97">
        <f t="shared" si="0"/>
        <v>18169.596</v>
      </c>
      <c r="G8" s="97">
        <f t="shared" si="4"/>
        <v>5450.8788</v>
      </c>
      <c r="H8" s="97">
        <f t="shared" si="1"/>
        <v>5450.8788</v>
      </c>
      <c r="I8" s="97">
        <f t="shared" si="2"/>
        <v>2725.4394</v>
      </c>
      <c r="J8" s="97">
        <f t="shared" si="3"/>
        <v>4542.399</v>
      </c>
    </row>
    <row r="9" s="1" customFormat="1" ht="20.1" customHeight="1" spans="1:10">
      <c r="A9" s="4">
        <v>6</v>
      </c>
      <c r="B9" s="4" t="s">
        <v>16</v>
      </c>
      <c r="C9" s="96">
        <v>12389.52</v>
      </c>
      <c r="D9" s="96">
        <v>12389.52</v>
      </c>
      <c r="E9" s="96">
        <v>1.8</v>
      </c>
      <c r="F9" s="97">
        <f t="shared" si="0"/>
        <v>22301.136</v>
      </c>
      <c r="G9" s="97">
        <f t="shared" si="4"/>
        <v>6690.3408</v>
      </c>
      <c r="H9" s="97">
        <f t="shared" si="1"/>
        <v>6690.3408</v>
      </c>
      <c r="I9" s="97">
        <f t="shared" si="2"/>
        <v>3345.1704</v>
      </c>
      <c r="J9" s="38">
        <v>5575.29</v>
      </c>
    </row>
    <row r="10" s="1" customFormat="1" ht="20.1" customHeight="1" spans="1:10">
      <c r="A10" s="4">
        <v>7</v>
      </c>
      <c r="B10" s="4" t="s">
        <v>17</v>
      </c>
      <c r="C10" s="96">
        <v>12353.12</v>
      </c>
      <c r="D10" s="96">
        <v>12353.12</v>
      </c>
      <c r="E10" s="96">
        <v>1.8</v>
      </c>
      <c r="F10" s="97">
        <f t="shared" si="0"/>
        <v>22235.616</v>
      </c>
      <c r="G10" s="97">
        <f t="shared" si="4"/>
        <v>6670.6848</v>
      </c>
      <c r="H10" s="38">
        <v>6670.69</v>
      </c>
      <c r="I10" s="97">
        <f t="shared" si="2"/>
        <v>3335.3424</v>
      </c>
      <c r="J10" s="38">
        <v>5558.91</v>
      </c>
    </row>
    <row r="11" s="1" customFormat="1" ht="20.1" customHeight="1" spans="1:10">
      <c r="A11" s="4">
        <v>8</v>
      </c>
      <c r="B11" s="4" t="s">
        <v>18</v>
      </c>
      <c r="C11" s="96">
        <v>12122.77</v>
      </c>
      <c r="D11" s="96">
        <v>12122.77</v>
      </c>
      <c r="E11" s="96">
        <v>1.8</v>
      </c>
      <c r="F11" s="97">
        <f t="shared" si="0"/>
        <v>21820.986</v>
      </c>
      <c r="G11" s="38">
        <v>6546.29</v>
      </c>
      <c r="H11" s="97">
        <f t="shared" si="1"/>
        <v>6546.2958</v>
      </c>
      <c r="I11" s="97">
        <f t="shared" si="2"/>
        <v>3273.1479</v>
      </c>
      <c r="J11" s="97">
        <f t="shared" si="3"/>
        <v>5455.2465</v>
      </c>
    </row>
    <row r="12" ht="20.1" customHeight="1" spans="1:10">
      <c r="A12" s="18">
        <v>9</v>
      </c>
      <c r="B12" s="18" t="s">
        <v>19</v>
      </c>
      <c r="C12" s="98">
        <v>31127.63</v>
      </c>
      <c r="D12" s="98">
        <v>31127.63</v>
      </c>
      <c r="E12" s="96">
        <v>1.8</v>
      </c>
      <c r="F12" s="97">
        <f t="shared" si="0"/>
        <v>56029.734</v>
      </c>
      <c r="G12" s="97">
        <f t="shared" si="4"/>
        <v>16808.9202</v>
      </c>
      <c r="H12" s="97">
        <f t="shared" si="1"/>
        <v>16808.9202</v>
      </c>
      <c r="I12" s="97">
        <f t="shared" si="2"/>
        <v>8404.4601</v>
      </c>
      <c r="J12" s="97">
        <f t="shared" si="3"/>
        <v>14007.4335</v>
      </c>
    </row>
    <row r="13" ht="20.1" customHeight="1" spans="1:10">
      <c r="A13" s="18"/>
      <c r="B13" s="18" t="s">
        <v>20</v>
      </c>
      <c r="C13" s="91">
        <f>SUM(C4:C12)</f>
        <v>147404.35</v>
      </c>
      <c r="D13" s="99">
        <f>SUM(D4:D12)</f>
        <v>147404.35</v>
      </c>
      <c r="E13" s="96">
        <v>1.8</v>
      </c>
      <c r="F13" s="100">
        <f>SUM(F4:F12)</f>
        <v>265327.83</v>
      </c>
      <c r="G13" s="100">
        <f>SUM(G4:G12)</f>
        <v>79598.3374</v>
      </c>
      <c r="H13" s="100">
        <f>SUM(H4:H12)</f>
        <v>79598.3542</v>
      </c>
      <c r="I13" s="100">
        <f>SUM(I4:I12)</f>
        <v>39799.1745</v>
      </c>
      <c r="J13" s="100">
        <f>SUM(J4:J12)</f>
        <v>66331.9695</v>
      </c>
    </row>
    <row r="14" ht="20.1" customHeight="1" spans="1:4">
      <c r="A14" s="101"/>
      <c r="B14" s="101"/>
      <c r="C14" s="102"/>
      <c r="D14" s="102"/>
    </row>
    <row r="16" spans="11:11">
      <c r="K16" s="13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 verticalCentered="1"/>
  <pageMargins left="0.313888888888889" right="0.313888888888889" top="0.354166666666667" bottom="0.354166666666667" header="0.313888888888889" footer="0.313888888888889"/>
  <pageSetup paperSize="9" orientation="landscape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F7" sqref="F7"/>
    </sheetView>
  </sheetViews>
  <sheetFormatPr defaultColWidth="9" defaultRowHeight="13.5"/>
  <cols>
    <col min="3" max="4" width="11.625" customWidth="1"/>
    <col min="6" max="6" width="11.5" customWidth="1"/>
    <col min="7" max="7" width="12.625" customWidth="1"/>
    <col min="8" max="8" width="13.75" customWidth="1"/>
    <col min="9" max="9" width="10.375" customWidth="1"/>
    <col min="10" max="10" width="11.875" customWidth="1"/>
  </cols>
  <sheetData>
    <row r="1" ht="55.5" customHeight="1" spans="1:10">
      <c r="A1" s="17" t="s">
        <v>99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2.25" customHeight="1" spans="1:15">
      <c r="A3" s="18"/>
      <c r="B3" s="18"/>
      <c r="C3" s="18"/>
      <c r="D3" s="19"/>
      <c r="E3" s="20"/>
      <c r="F3" s="20"/>
      <c r="G3" s="20"/>
      <c r="H3" s="20"/>
      <c r="I3" s="20"/>
      <c r="J3" s="20"/>
      <c r="L3" s="57"/>
      <c r="M3" s="57"/>
      <c r="N3" s="58"/>
      <c r="O3" s="58"/>
    </row>
    <row r="4" s="16" customFormat="1" ht="20.1" customHeight="1" spans="1:15">
      <c r="A4" s="25">
        <v>1</v>
      </c>
      <c r="B4" s="29" t="s">
        <v>100</v>
      </c>
      <c r="C4" s="54">
        <v>10746.72</v>
      </c>
      <c r="D4" s="54">
        <v>10746.72</v>
      </c>
      <c r="E4" s="27">
        <v>1.8</v>
      </c>
      <c r="F4" s="28">
        <f>D4*E4</f>
        <v>19344.096</v>
      </c>
      <c r="G4" s="55">
        <v>5803.22</v>
      </c>
      <c r="H4" s="56">
        <f>F4*0.3</f>
        <v>5803.2288</v>
      </c>
      <c r="I4" s="55">
        <v>2901.62</v>
      </c>
      <c r="J4" s="55">
        <v>4836.03</v>
      </c>
      <c r="L4" s="59"/>
      <c r="M4" s="60"/>
      <c r="N4" s="61"/>
      <c r="O4" s="62"/>
    </row>
    <row r="5" s="16" customFormat="1" ht="20.1" customHeight="1" spans="1:15">
      <c r="A5" s="25">
        <v>2</v>
      </c>
      <c r="B5" s="29" t="s">
        <v>101</v>
      </c>
      <c r="C5" s="54">
        <v>6732.75</v>
      </c>
      <c r="D5" s="54">
        <v>6732.75</v>
      </c>
      <c r="E5" s="27">
        <v>1.8</v>
      </c>
      <c r="F5" s="28">
        <f t="shared" ref="F5:F15" si="0">D5*E5</f>
        <v>12118.95</v>
      </c>
      <c r="G5" s="55">
        <v>3635.68</v>
      </c>
      <c r="H5" s="56">
        <f t="shared" ref="H5:H15" si="1">F5*0.3</f>
        <v>3635.685</v>
      </c>
      <c r="I5" s="56">
        <f t="shared" ref="I5:I15" si="2">F5*0.15</f>
        <v>1817.8425</v>
      </c>
      <c r="J5" s="56">
        <f t="shared" ref="J5:J15" si="3">F5*0.25</f>
        <v>3029.7375</v>
      </c>
      <c r="L5" s="59"/>
      <c r="M5" s="60"/>
      <c r="N5" s="61"/>
      <c r="O5" s="62"/>
    </row>
    <row r="6" s="16" customFormat="1" ht="20.1" customHeight="1" spans="1:15">
      <c r="A6" s="25">
        <v>3</v>
      </c>
      <c r="B6" s="29" t="s">
        <v>102</v>
      </c>
      <c r="C6" s="54">
        <v>8225.39</v>
      </c>
      <c r="D6" s="54">
        <v>8225.39</v>
      </c>
      <c r="E6" s="27">
        <v>1.8</v>
      </c>
      <c r="F6" s="28">
        <f t="shared" si="0"/>
        <v>14805.702</v>
      </c>
      <c r="G6" s="55">
        <v>4441.7</v>
      </c>
      <c r="H6" s="56">
        <f t="shared" si="1"/>
        <v>4441.7106</v>
      </c>
      <c r="I6" s="56">
        <f t="shared" si="2"/>
        <v>2220.8553</v>
      </c>
      <c r="J6" s="56">
        <f t="shared" si="3"/>
        <v>3701.4255</v>
      </c>
      <c r="L6" s="59"/>
      <c r="M6" s="60"/>
      <c r="N6" s="61"/>
      <c r="O6" s="62"/>
    </row>
    <row r="7" s="16" customFormat="1" ht="20.1" customHeight="1" spans="1:15">
      <c r="A7" s="25">
        <v>4</v>
      </c>
      <c r="B7" s="29" t="s">
        <v>103</v>
      </c>
      <c r="C7" s="54">
        <v>22959.49</v>
      </c>
      <c r="D7" s="54">
        <v>22959.49</v>
      </c>
      <c r="E7" s="27">
        <v>1.8</v>
      </c>
      <c r="F7" s="28">
        <f t="shared" si="0"/>
        <v>41327.082</v>
      </c>
      <c r="G7" s="55">
        <v>12398.13</v>
      </c>
      <c r="H7" s="56">
        <f t="shared" si="1"/>
        <v>12398.1246</v>
      </c>
      <c r="I7" s="56">
        <f t="shared" si="2"/>
        <v>6199.0623</v>
      </c>
      <c r="J7" s="56">
        <f t="shared" si="3"/>
        <v>10331.7705</v>
      </c>
      <c r="L7" s="59"/>
      <c r="M7" s="60"/>
      <c r="N7" s="61"/>
      <c r="O7" s="62"/>
    </row>
    <row r="8" s="16" customFormat="1" ht="20.1" customHeight="1" spans="1:15">
      <c r="A8" s="25">
        <v>5</v>
      </c>
      <c r="B8" s="29" t="s">
        <v>104</v>
      </c>
      <c r="C8" s="54">
        <v>9022.24</v>
      </c>
      <c r="D8" s="54">
        <v>9022.24</v>
      </c>
      <c r="E8" s="27">
        <v>1.8</v>
      </c>
      <c r="F8" s="28">
        <f t="shared" si="0"/>
        <v>16240.032</v>
      </c>
      <c r="G8" s="56">
        <f t="shared" ref="G5:G15" si="4">F8*0.3</f>
        <v>4872.0096</v>
      </c>
      <c r="H8" s="56">
        <f t="shared" si="1"/>
        <v>4872.0096</v>
      </c>
      <c r="I8" s="56">
        <f t="shared" si="2"/>
        <v>2436.0048</v>
      </c>
      <c r="J8" s="56">
        <f t="shared" si="3"/>
        <v>4060.008</v>
      </c>
      <c r="L8" s="59"/>
      <c r="M8" s="60"/>
      <c r="N8" s="61"/>
      <c r="O8" s="62"/>
    </row>
    <row r="9" s="16" customFormat="1" ht="20.1" customHeight="1" spans="1:15">
      <c r="A9" s="25">
        <v>6</v>
      </c>
      <c r="B9" s="29" t="s">
        <v>105</v>
      </c>
      <c r="C9" s="54">
        <v>24202.35</v>
      </c>
      <c r="D9" s="54">
        <v>24202.35</v>
      </c>
      <c r="E9" s="27">
        <v>1.8</v>
      </c>
      <c r="F9" s="28">
        <f t="shared" si="0"/>
        <v>43564.23</v>
      </c>
      <c r="G9" s="56">
        <f t="shared" si="4"/>
        <v>13069.269</v>
      </c>
      <c r="H9" s="56">
        <f t="shared" si="1"/>
        <v>13069.269</v>
      </c>
      <c r="I9" s="56">
        <f t="shared" si="2"/>
        <v>6534.6345</v>
      </c>
      <c r="J9" s="56">
        <f t="shared" si="3"/>
        <v>10891.0575</v>
      </c>
      <c r="L9" s="59"/>
      <c r="M9" s="60"/>
      <c r="N9" s="61"/>
      <c r="O9" s="62"/>
    </row>
    <row r="10" s="16" customFormat="1" ht="18" customHeight="1" spans="1:15">
      <c r="A10" s="25">
        <v>7</v>
      </c>
      <c r="B10" s="29" t="s">
        <v>106</v>
      </c>
      <c r="C10" s="54">
        <v>29845.62</v>
      </c>
      <c r="D10" s="54">
        <v>29845.62</v>
      </c>
      <c r="E10" s="27">
        <v>1.8</v>
      </c>
      <c r="F10" s="28">
        <f t="shared" si="0"/>
        <v>53722.116</v>
      </c>
      <c r="G10" s="56">
        <f t="shared" si="4"/>
        <v>16116.6348</v>
      </c>
      <c r="H10" s="55">
        <v>16116.64</v>
      </c>
      <c r="I10" s="56">
        <f t="shared" si="2"/>
        <v>8058.3174</v>
      </c>
      <c r="J10" s="56">
        <f t="shared" si="3"/>
        <v>13430.529</v>
      </c>
      <c r="L10" s="59"/>
      <c r="M10" s="60"/>
      <c r="N10" s="61"/>
      <c r="O10" s="62"/>
    </row>
    <row r="11" s="16" customFormat="1" ht="20.1" customHeight="1" spans="1:15">
      <c r="A11" s="25">
        <v>8</v>
      </c>
      <c r="B11" s="29" t="s">
        <v>107</v>
      </c>
      <c r="C11" s="54">
        <v>13799.13</v>
      </c>
      <c r="D11" s="54">
        <v>13799.13</v>
      </c>
      <c r="E11" s="27">
        <v>1.8</v>
      </c>
      <c r="F11" s="28">
        <f t="shared" si="0"/>
        <v>24838.434</v>
      </c>
      <c r="G11" s="56">
        <f t="shared" si="4"/>
        <v>7451.5302</v>
      </c>
      <c r="H11" s="56">
        <f t="shared" si="1"/>
        <v>7451.5302</v>
      </c>
      <c r="I11" s="55">
        <v>3725.76</v>
      </c>
      <c r="J11" s="56">
        <f t="shared" si="3"/>
        <v>6209.6085</v>
      </c>
      <c r="L11" s="59"/>
      <c r="M11" s="60"/>
      <c r="N11" s="61"/>
      <c r="O11" s="62"/>
    </row>
    <row r="12" s="16" customFormat="1" ht="20.1" customHeight="1" spans="1:15">
      <c r="A12" s="25">
        <v>9</v>
      </c>
      <c r="B12" s="29" t="s">
        <v>108</v>
      </c>
      <c r="C12" s="54">
        <v>24371.97</v>
      </c>
      <c r="D12" s="54">
        <v>24371.97</v>
      </c>
      <c r="E12" s="27">
        <v>1.8</v>
      </c>
      <c r="F12" s="28">
        <f t="shared" si="0"/>
        <v>43869.546</v>
      </c>
      <c r="G12" s="56">
        <f t="shared" si="4"/>
        <v>13160.8638</v>
      </c>
      <c r="H12" s="55">
        <v>13160.87</v>
      </c>
      <c r="I12" s="56">
        <f t="shared" si="2"/>
        <v>6580.4319</v>
      </c>
      <c r="J12" s="56">
        <f t="shared" si="3"/>
        <v>10967.3865</v>
      </c>
      <c r="L12" s="59"/>
      <c r="M12" s="60"/>
      <c r="N12" s="61"/>
      <c r="O12" s="62"/>
    </row>
    <row r="13" s="16" customFormat="1" ht="20.1" customHeight="1" spans="1:15">
      <c r="A13" s="25">
        <v>10</v>
      </c>
      <c r="B13" s="29" t="s">
        <v>109</v>
      </c>
      <c r="C13" s="54">
        <v>52191.77</v>
      </c>
      <c r="D13" s="54">
        <v>52191.77</v>
      </c>
      <c r="E13" s="27">
        <v>1.8</v>
      </c>
      <c r="F13" s="28">
        <f t="shared" si="0"/>
        <v>93945.186</v>
      </c>
      <c r="G13" s="55">
        <v>28183.55</v>
      </c>
      <c r="H13" s="56">
        <f t="shared" si="1"/>
        <v>28183.5558</v>
      </c>
      <c r="I13" s="56">
        <f t="shared" si="2"/>
        <v>14091.7779</v>
      </c>
      <c r="J13" s="56">
        <f t="shared" si="3"/>
        <v>23486.2965</v>
      </c>
      <c r="L13" s="59"/>
      <c r="M13" s="60"/>
      <c r="N13" s="61"/>
      <c r="O13" s="62"/>
    </row>
    <row r="14" s="16" customFormat="1" ht="20.1" customHeight="1" spans="1:15">
      <c r="A14" s="25">
        <v>11</v>
      </c>
      <c r="B14" s="29" t="s">
        <v>110</v>
      </c>
      <c r="C14" s="54">
        <v>19471.39</v>
      </c>
      <c r="D14" s="54">
        <v>19471.39</v>
      </c>
      <c r="E14" s="27">
        <v>1.8</v>
      </c>
      <c r="F14" s="28">
        <f t="shared" si="0"/>
        <v>35048.502</v>
      </c>
      <c r="G14" s="55">
        <v>10514.54</v>
      </c>
      <c r="H14" s="56">
        <f t="shared" si="1"/>
        <v>10514.5506</v>
      </c>
      <c r="I14" s="56">
        <f t="shared" si="2"/>
        <v>5257.2753</v>
      </c>
      <c r="J14" s="56">
        <f t="shared" si="3"/>
        <v>8762.1255</v>
      </c>
      <c r="L14" s="59"/>
      <c r="M14" s="60"/>
      <c r="N14" s="61"/>
      <c r="O14" s="62"/>
    </row>
    <row r="15" ht="20.1" customHeight="1" spans="1:15">
      <c r="A15" s="18">
        <v>12</v>
      </c>
      <c r="B15" s="29" t="s">
        <v>111</v>
      </c>
      <c r="C15" s="54">
        <v>17480.45</v>
      </c>
      <c r="D15" s="54">
        <v>17480.45</v>
      </c>
      <c r="E15" s="23">
        <v>1.8</v>
      </c>
      <c r="F15" s="28">
        <f t="shared" si="0"/>
        <v>31464.81</v>
      </c>
      <c r="G15" s="55">
        <v>9439.45</v>
      </c>
      <c r="H15" s="56">
        <f t="shared" si="1"/>
        <v>9439.443</v>
      </c>
      <c r="I15" s="56">
        <f t="shared" si="2"/>
        <v>4719.7215</v>
      </c>
      <c r="J15" s="56">
        <f t="shared" si="3"/>
        <v>7866.2025</v>
      </c>
      <c r="L15" s="59"/>
      <c r="M15" s="60"/>
      <c r="N15" s="61"/>
      <c r="O15" s="62"/>
    </row>
    <row r="16" ht="20.1" customHeight="1" spans="1:15">
      <c r="A16" s="18"/>
      <c r="B16" s="18" t="s">
        <v>20</v>
      </c>
      <c r="C16" s="30">
        <f>SUM(C4:C15)</f>
        <v>239049.27</v>
      </c>
      <c r="D16" s="30">
        <f>SUM(D4:D15)</f>
        <v>239049.27</v>
      </c>
      <c r="E16" s="23">
        <v>1.8</v>
      </c>
      <c r="F16" s="24">
        <f>SUM(F4:F15)</f>
        <v>430288.686</v>
      </c>
      <c r="G16" s="24">
        <f>SUM(G4:G15)</f>
        <v>129086.5774</v>
      </c>
      <c r="H16" s="24">
        <f>SUM(H4:H15)</f>
        <v>129086.6172</v>
      </c>
      <c r="I16" s="24">
        <f>SUM(I4:I15)</f>
        <v>64543.3034</v>
      </c>
      <c r="J16" s="24">
        <f>SUM(J4:J15)</f>
        <v>107572.1775</v>
      </c>
      <c r="L16" s="59"/>
      <c r="M16" s="60"/>
      <c r="N16" s="61"/>
      <c r="O16" s="62"/>
    </row>
    <row r="17" spans="6:6">
      <c r="F17" s="31"/>
    </row>
    <row r="18" spans="3:4">
      <c r="C18" s="31"/>
      <c r="D18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11805555555556" footer="0.51180555555555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G30" sqref="G30"/>
    </sheetView>
  </sheetViews>
  <sheetFormatPr defaultColWidth="9" defaultRowHeight="13.5"/>
  <cols>
    <col min="1" max="1" width="7" customWidth="1"/>
    <col min="2" max="2" width="9" customWidth="1"/>
    <col min="3" max="3" width="11.5"/>
    <col min="4" max="4" width="12" customWidth="1"/>
    <col min="6" max="6" width="11.5"/>
    <col min="7" max="8" width="11.5" customWidth="1"/>
    <col min="9" max="9" width="11.5"/>
    <col min="10" max="10" width="11.5" customWidth="1"/>
    <col min="11" max="11" width="9.375"/>
    <col min="12" max="13" width="10.375"/>
  </cols>
  <sheetData>
    <row r="1" ht="27" customHeight="1" spans="1:10">
      <c r="A1" s="17" t="s">
        <v>112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113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28.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ht="20.1" customHeight="1" spans="1:10">
      <c r="A4" s="18">
        <v>1</v>
      </c>
      <c r="B4" s="21" t="s">
        <v>114</v>
      </c>
      <c r="C4" s="48">
        <v>11506.26</v>
      </c>
      <c r="D4" s="48">
        <v>11506.26</v>
      </c>
      <c r="E4" s="23">
        <v>1.8</v>
      </c>
      <c r="F4" s="24">
        <v>20711.27</v>
      </c>
      <c r="G4" s="24">
        <v>6213.38</v>
      </c>
      <c r="H4" s="24">
        <v>6213.38</v>
      </c>
      <c r="I4" s="24">
        <v>3106.69</v>
      </c>
      <c r="J4" s="24">
        <v>5177.82</v>
      </c>
    </row>
    <row r="5" ht="20.1" customHeight="1" spans="1:10">
      <c r="A5" s="18">
        <v>2</v>
      </c>
      <c r="B5" s="21" t="s">
        <v>115</v>
      </c>
      <c r="C5" s="48">
        <v>25249.27</v>
      </c>
      <c r="D5" s="48">
        <v>25249.27</v>
      </c>
      <c r="E5" s="23">
        <v>1.8</v>
      </c>
      <c r="F5" s="24">
        <v>45448.69</v>
      </c>
      <c r="G5" s="24">
        <v>13634.61</v>
      </c>
      <c r="H5" s="24">
        <v>13634.61</v>
      </c>
      <c r="I5" s="24">
        <v>6817.3</v>
      </c>
      <c r="J5" s="24">
        <v>11362.17</v>
      </c>
    </row>
    <row r="6" ht="20.1" customHeight="1" spans="1:10">
      <c r="A6" s="18">
        <v>3</v>
      </c>
      <c r="B6" s="21" t="s">
        <v>116</v>
      </c>
      <c r="C6" s="48">
        <v>23001.38</v>
      </c>
      <c r="D6" s="48">
        <v>23001.38</v>
      </c>
      <c r="E6" s="23">
        <v>1.8</v>
      </c>
      <c r="F6" s="24">
        <v>41402.48</v>
      </c>
      <c r="G6" s="24">
        <v>12420.75</v>
      </c>
      <c r="H6" s="24">
        <v>12420.74</v>
      </c>
      <c r="I6" s="24">
        <v>6210.37</v>
      </c>
      <c r="J6" s="24">
        <v>10350.62</v>
      </c>
    </row>
    <row r="7" ht="20.1" customHeight="1" spans="1:10">
      <c r="A7" s="18">
        <v>4</v>
      </c>
      <c r="B7" s="21" t="s">
        <v>117</v>
      </c>
      <c r="C7" s="48">
        <v>16751.59</v>
      </c>
      <c r="D7" s="48">
        <v>16751.59</v>
      </c>
      <c r="E7" s="23">
        <v>1.8</v>
      </c>
      <c r="F7" s="24">
        <v>30152.86</v>
      </c>
      <c r="G7" s="24">
        <v>9045.85</v>
      </c>
      <c r="H7" s="24">
        <v>9045.86</v>
      </c>
      <c r="I7" s="24">
        <v>4522.93</v>
      </c>
      <c r="J7" s="24">
        <v>7538.22</v>
      </c>
    </row>
    <row r="8" ht="20.1" customHeight="1" spans="1:10">
      <c r="A8" s="18">
        <v>5</v>
      </c>
      <c r="B8" s="29" t="s">
        <v>118</v>
      </c>
      <c r="C8" s="48">
        <v>40930.07</v>
      </c>
      <c r="D8" s="48">
        <v>40930.07</v>
      </c>
      <c r="E8" s="23">
        <v>1.8</v>
      </c>
      <c r="F8" s="24">
        <v>73674.13</v>
      </c>
      <c r="G8" s="24">
        <v>22102.24</v>
      </c>
      <c r="H8" s="24">
        <v>22102.24</v>
      </c>
      <c r="I8" s="24">
        <v>11051.12</v>
      </c>
      <c r="J8" s="24">
        <v>18418.53</v>
      </c>
    </row>
    <row r="9" ht="20.1" customHeight="1" spans="1:10">
      <c r="A9" s="18">
        <v>6</v>
      </c>
      <c r="B9" s="29" t="s">
        <v>119</v>
      </c>
      <c r="C9" s="48">
        <v>21750.61</v>
      </c>
      <c r="D9" s="48">
        <v>21750.61</v>
      </c>
      <c r="E9" s="23">
        <v>1.8</v>
      </c>
      <c r="F9" s="24">
        <v>39151.1</v>
      </c>
      <c r="G9" s="24">
        <v>11745.32</v>
      </c>
      <c r="H9" s="24">
        <v>11745.33</v>
      </c>
      <c r="I9" s="24">
        <v>5872.67</v>
      </c>
      <c r="J9" s="24">
        <v>9787.78</v>
      </c>
    </row>
    <row r="10" ht="20.1" customHeight="1" spans="1:10">
      <c r="A10" s="18">
        <v>7</v>
      </c>
      <c r="B10" s="29" t="s">
        <v>120</v>
      </c>
      <c r="C10" s="48">
        <v>68084.39</v>
      </c>
      <c r="D10" s="48">
        <v>68084.39</v>
      </c>
      <c r="E10" s="23">
        <v>1.8</v>
      </c>
      <c r="F10" s="24">
        <v>122551.9</v>
      </c>
      <c r="G10" s="24">
        <v>36765.56</v>
      </c>
      <c r="H10" s="24">
        <v>36765.57</v>
      </c>
      <c r="I10" s="24">
        <v>18382.79</v>
      </c>
      <c r="J10" s="24">
        <v>30637.98</v>
      </c>
    </row>
    <row r="11" ht="20.1" customHeight="1" spans="1:10">
      <c r="A11" s="18">
        <v>8</v>
      </c>
      <c r="B11" s="29" t="s">
        <v>121</v>
      </c>
      <c r="C11" s="48">
        <v>14867.03</v>
      </c>
      <c r="D11" s="48">
        <v>14867.03</v>
      </c>
      <c r="E11" s="23">
        <v>1.8</v>
      </c>
      <c r="F11" s="24">
        <v>26760.65</v>
      </c>
      <c r="G11" s="24">
        <v>8028.19</v>
      </c>
      <c r="H11" s="24">
        <v>8028.2</v>
      </c>
      <c r="I11" s="24">
        <v>4014.1</v>
      </c>
      <c r="J11" s="24">
        <v>6690.16</v>
      </c>
    </row>
    <row r="12" ht="20.1" customHeight="1" spans="1:10">
      <c r="A12" s="18">
        <v>9</v>
      </c>
      <c r="B12" s="29" t="s">
        <v>122</v>
      </c>
      <c r="C12" s="48">
        <v>18601.38</v>
      </c>
      <c r="D12" s="48">
        <v>18601.38</v>
      </c>
      <c r="E12" s="23">
        <v>1.8</v>
      </c>
      <c r="F12" s="24">
        <v>33482.48</v>
      </c>
      <c r="G12" s="24">
        <v>10044.75</v>
      </c>
      <c r="H12" s="24">
        <v>10044.74</v>
      </c>
      <c r="I12" s="24">
        <v>5022.37</v>
      </c>
      <c r="J12" s="24">
        <v>8370.62</v>
      </c>
    </row>
    <row r="13" ht="20.1" customHeight="1" spans="1:10">
      <c r="A13" s="18">
        <v>10</v>
      </c>
      <c r="B13" s="29" t="s">
        <v>123</v>
      </c>
      <c r="C13" s="48">
        <v>15701.04</v>
      </c>
      <c r="D13" s="48">
        <v>15701.04</v>
      </c>
      <c r="E13" s="23">
        <v>1.8</v>
      </c>
      <c r="F13" s="24">
        <v>28261.87</v>
      </c>
      <c r="G13" s="24">
        <v>8478.56</v>
      </c>
      <c r="H13" s="24">
        <v>8478.56</v>
      </c>
      <c r="I13" s="24">
        <v>4239.28</v>
      </c>
      <c r="J13" s="24">
        <v>7065.47</v>
      </c>
    </row>
    <row r="14" ht="20.1" customHeight="1" spans="1:10">
      <c r="A14" s="18">
        <v>11</v>
      </c>
      <c r="B14" s="29" t="s">
        <v>124</v>
      </c>
      <c r="C14" s="48">
        <v>31541.82</v>
      </c>
      <c r="D14" s="48">
        <v>31541.82</v>
      </c>
      <c r="E14" s="23">
        <v>1.8</v>
      </c>
      <c r="F14" s="24">
        <v>56775.28</v>
      </c>
      <c r="G14" s="24">
        <v>17032.59</v>
      </c>
      <c r="H14" s="24">
        <v>17032.58</v>
      </c>
      <c r="I14" s="24">
        <v>8516.29</v>
      </c>
      <c r="J14" s="24">
        <v>14193.82</v>
      </c>
    </row>
    <row r="15" ht="20.1" customHeight="1" spans="1:10">
      <c r="A15" s="18">
        <v>12</v>
      </c>
      <c r="B15" s="29" t="s">
        <v>125</v>
      </c>
      <c r="C15" s="48">
        <v>44060.18</v>
      </c>
      <c r="D15" s="48">
        <v>44060.18</v>
      </c>
      <c r="E15" s="23">
        <v>1.8</v>
      </c>
      <c r="F15" s="24">
        <v>79308.32</v>
      </c>
      <c r="G15" s="24">
        <v>23792.49</v>
      </c>
      <c r="H15" s="24">
        <v>23792.5</v>
      </c>
      <c r="I15" s="24">
        <v>11896.25</v>
      </c>
      <c r="J15" s="24">
        <v>19827.08</v>
      </c>
    </row>
    <row r="16" s="16" customFormat="1" ht="20.1" customHeight="1" spans="1:10">
      <c r="A16" s="18">
        <v>13</v>
      </c>
      <c r="B16" s="29" t="s">
        <v>126</v>
      </c>
      <c r="C16" s="47">
        <v>11857.16</v>
      </c>
      <c r="D16" s="47">
        <v>11857.16</v>
      </c>
      <c r="E16" s="27">
        <v>1.8</v>
      </c>
      <c r="F16" s="28">
        <v>21342.89</v>
      </c>
      <c r="G16" s="24">
        <v>6402.87</v>
      </c>
      <c r="H16" s="24">
        <v>6402.87</v>
      </c>
      <c r="I16" s="24">
        <v>3201.43</v>
      </c>
      <c r="J16" s="24">
        <v>5335.72</v>
      </c>
    </row>
    <row r="17" ht="20.1" customHeight="1" spans="1:10">
      <c r="A17" s="18">
        <v>14</v>
      </c>
      <c r="B17" s="29" t="s">
        <v>127</v>
      </c>
      <c r="C17" s="48">
        <v>29750.27</v>
      </c>
      <c r="D17" s="48">
        <v>29750.27</v>
      </c>
      <c r="E17" s="23">
        <v>1.8</v>
      </c>
      <c r="F17" s="24">
        <v>53550.49</v>
      </c>
      <c r="G17" s="24">
        <v>16065.15</v>
      </c>
      <c r="H17" s="24">
        <v>16065.15</v>
      </c>
      <c r="I17" s="24">
        <v>8032.57</v>
      </c>
      <c r="J17" s="24">
        <v>13387.62</v>
      </c>
    </row>
    <row r="18" ht="20.1" customHeight="1" spans="1:10">
      <c r="A18" s="18">
        <v>15</v>
      </c>
      <c r="B18" s="29" t="s">
        <v>128</v>
      </c>
      <c r="C18" s="48">
        <v>10238.9</v>
      </c>
      <c r="D18" s="48">
        <v>10238.9</v>
      </c>
      <c r="E18" s="23">
        <v>1.8</v>
      </c>
      <c r="F18" s="24">
        <v>18430.02</v>
      </c>
      <c r="G18" s="24">
        <v>5529</v>
      </c>
      <c r="H18" s="24">
        <v>5529.01</v>
      </c>
      <c r="I18" s="24">
        <v>2764.5</v>
      </c>
      <c r="J18" s="24">
        <v>4607.51</v>
      </c>
    </row>
    <row r="19" ht="20.1" customHeight="1" spans="1:10">
      <c r="A19" s="18">
        <v>16</v>
      </c>
      <c r="B19" s="29" t="s">
        <v>129</v>
      </c>
      <c r="C19" s="48">
        <v>18721.8</v>
      </c>
      <c r="D19" s="48">
        <v>18721.8</v>
      </c>
      <c r="E19" s="23">
        <v>1.8</v>
      </c>
      <c r="F19" s="24">
        <v>33699.24</v>
      </c>
      <c r="G19" s="24">
        <v>10109.77</v>
      </c>
      <c r="H19" s="24">
        <v>10109.77</v>
      </c>
      <c r="I19" s="24">
        <v>5054.89</v>
      </c>
      <c r="J19" s="24">
        <v>8424.81</v>
      </c>
    </row>
    <row r="20" ht="20.1" customHeight="1" spans="1:10">
      <c r="A20" s="18">
        <v>17</v>
      </c>
      <c r="B20" s="29" t="s">
        <v>130</v>
      </c>
      <c r="C20" s="48">
        <v>19362.52</v>
      </c>
      <c r="D20" s="48">
        <v>19362.52</v>
      </c>
      <c r="E20" s="23">
        <v>1.8</v>
      </c>
      <c r="F20" s="24">
        <v>34852.54</v>
      </c>
      <c r="G20" s="24">
        <v>10455.76</v>
      </c>
      <c r="H20" s="24">
        <v>10455.76</v>
      </c>
      <c r="I20" s="24">
        <v>5227.88</v>
      </c>
      <c r="J20" s="24">
        <v>8713.14</v>
      </c>
    </row>
    <row r="21" ht="20.1" customHeight="1" spans="1:10">
      <c r="A21" s="18">
        <v>18</v>
      </c>
      <c r="B21" s="29" t="s">
        <v>131</v>
      </c>
      <c r="C21" s="48">
        <v>10775.78</v>
      </c>
      <c r="D21" s="48">
        <v>10775.78</v>
      </c>
      <c r="E21" s="23">
        <v>1.8</v>
      </c>
      <c r="F21" s="24">
        <v>19396.4</v>
      </c>
      <c r="G21" s="24">
        <v>5818.92</v>
      </c>
      <c r="H21" s="24">
        <v>5818.92</v>
      </c>
      <c r="I21" s="24">
        <v>2909.46</v>
      </c>
      <c r="J21" s="24">
        <v>4849.1</v>
      </c>
    </row>
    <row r="22" ht="20.1" customHeight="1" spans="1:10">
      <c r="A22" s="18">
        <v>19</v>
      </c>
      <c r="B22" s="29" t="s">
        <v>132</v>
      </c>
      <c r="C22" s="48">
        <v>11203.67</v>
      </c>
      <c r="D22" s="48">
        <v>11203.67</v>
      </c>
      <c r="E22" s="23">
        <v>1.8</v>
      </c>
      <c r="F22" s="24">
        <v>20166.61</v>
      </c>
      <c r="G22" s="24">
        <v>6049.99</v>
      </c>
      <c r="H22" s="24">
        <v>6049.98</v>
      </c>
      <c r="I22" s="24">
        <v>3024.99</v>
      </c>
      <c r="J22" s="24">
        <v>5041.65</v>
      </c>
    </row>
    <row r="23" ht="20.1" customHeight="1" spans="1:10">
      <c r="A23" s="18">
        <v>20</v>
      </c>
      <c r="B23" s="29" t="s">
        <v>133</v>
      </c>
      <c r="C23" s="48">
        <v>13445.62</v>
      </c>
      <c r="D23" s="48">
        <v>13445.62</v>
      </c>
      <c r="E23" s="23">
        <v>1.8</v>
      </c>
      <c r="F23" s="24">
        <v>24202.12</v>
      </c>
      <c r="G23" s="24">
        <v>7260.63</v>
      </c>
      <c r="H23" s="24">
        <v>7260.64</v>
      </c>
      <c r="I23" s="24">
        <v>3630.32</v>
      </c>
      <c r="J23" s="24">
        <v>6050.53</v>
      </c>
    </row>
    <row r="24" s="16" customFormat="1" ht="20.1" customHeight="1" spans="1:10">
      <c r="A24" s="18">
        <v>21</v>
      </c>
      <c r="B24" s="29" t="s">
        <v>134</v>
      </c>
      <c r="C24" s="47">
        <v>8711.87</v>
      </c>
      <c r="D24" s="47">
        <v>8711.87</v>
      </c>
      <c r="E24" s="27">
        <v>1.8</v>
      </c>
      <c r="F24" s="28">
        <v>15681.37</v>
      </c>
      <c r="G24" s="24">
        <v>4704.41</v>
      </c>
      <c r="H24" s="24">
        <v>4704.41</v>
      </c>
      <c r="I24" s="24">
        <v>2352.21</v>
      </c>
      <c r="J24" s="24">
        <v>3920.34</v>
      </c>
    </row>
    <row r="25" s="53" customFormat="1" ht="20.1" customHeight="1" spans="1:10">
      <c r="A25" s="18">
        <v>22</v>
      </c>
      <c r="B25" s="29" t="s">
        <v>135</v>
      </c>
      <c r="C25" s="48">
        <v>10956.08</v>
      </c>
      <c r="D25" s="48">
        <v>10956.08</v>
      </c>
      <c r="E25" s="23">
        <v>1.8</v>
      </c>
      <c r="F25" s="13">
        <v>19720.94</v>
      </c>
      <c r="G25" s="24">
        <v>5916.28</v>
      </c>
      <c r="H25" s="24">
        <v>5916.28</v>
      </c>
      <c r="I25" s="24">
        <v>2958.14</v>
      </c>
      <c r="J25" s="24">
        <v>4930.24</v>
      </c>
    </row>
    <row r="26" ht="20.1" customHeight="1" spans="1:10">
      <c r="A26" s="18">
        <v>23</v>
      </c>
      <c r="B26" s="29" t="s">
        <v>136</v>
      </c>
      <c r="C26" s="49">
        <v>11407.26</v>
      </c>
      <c r="D26" s="49">
        <v>11407.26</v>
      </c>
      <c r="E26" s="23">
        <v>1.8</v>
      </c>
      <c r="F26" s="24">
        <v>20533.07</v>
      </c>
      <c r="G26" s="24">
        <v>6159.92</v>
      </c>
      <c r="H26" s="24">
        <v>6159.92</v>
      </c>
      <c r="I26" s="24">
        <v>3079.96</v>
      </c>
      <c r="J26" s="24">
        <v>5133.27</v>
      </c>
    </row>
    <row r="27" ht="20.1" customHeight="1" spans="1:10">
      <c r="A27" s="18"/>
      <c r="B27" s="18" t="s">
        <v>20</v>
      </c>
      <c r="C27" s="30">
        <f>SUM(C4:C26)</f>
        <v>488475.95</v>
      </c>
      <c r="D27" s="30">
        <f>SUM(D4:D26)</f>
        <v>488475.95</v>
      </c>
      <c r="E27" s="23">
        <v>1.8</v>
      </c>
      <c r="F27" s="24">
        <f>SUM(F4:F26)</f>
        <v>879256.72</v>
      </c>
      <c r="G27" s="24">
        <f>SUM(G4:G26)</f>
        <v>263776.99</v>
      </c>
      <c r="H27" s="24">
        <f>SUM(H4:H26)</f>
        <v>263777.02</v>
      </c>
      <c r="I27" s="24">
        <f>SUM(I4:I26)</f>
        <v>131888.51</v>
      </c>
      <c r="J27" s="24">
        <f>SUM(J4:J26)</f>
        <v>219814.2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196527777777778" bottom="0" header="0.511805555555556" footer="0.511805555555556"/>
  <pageSetup paperSize="9" scale="9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G19" sqref="G19"/>
    </sheetView>
  </sheetViews>
  <sheetFormatPr defaultColWidth="9" defaultRowHeight="13.5"/>
  <cols>
    <col min="3" max="4" width="11.5"/>
    <col min="6" max="6" width="11.5"/>
    <col min="7" max="11" width="10.375"/>
  </cols>
  <sheetData>
    <row r="1" ht="50.25" customHeight="1" spans="1:10">
      <c r="A1" s="17" t="s">
        <v>137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2.2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s="16" customFormat="1" ht="20.1" customHeight="1" spans="1:10">
      <c r="A4" s="25">
        <v>1</v>
      </c>
      <c r="B4" s="50" t="s">
        <v>138</v>
      </c>
      <c r="C4" s="26">
        <v>6674.628</v>
      </c>
      <c r="D4" s="26">
        <v>6674.628</v>
      </c>
      <c r="E4" s="27">
        <v>1.8</v>
      </c>
      <c r="F4" s="28">
        <v>12014.33</v>
      </c>
      <c r="G4" s="28">
        <v>3604.3</v>
      </c>
      <c r="H4" s="28">
        <v>3604.3</v>
      </c>
      <c r="I4" s="28">
        <v>1802.15</v>
      </c>
      <c r="J4" s="28">
        <v>3003.58</v>
      </c>
    </row>
    <row r="5" s="16" customFormat="1" ht="20.1" customHeight="1" spans="1:10">
      <c r="A5" s="25">
        <v>2</v>
      </c>
      <c r="B5" s="50" t="s">
        <v>139</v>
      </c>
      <c r="C5" s="26">
        <v>15140.784</v>
      </c>
      <c r="D5" s="26">
        <v>15140.784</v>
      </c>
      <c r="E5" s="27">
        <v>1.8</v>
      </c>
      <c r="F5" s="28">
        <v>27253.4</v>
      </c>
      <c r="G5" s="28">
        <v>8176.02</v>
      </c>
      <c r="H5" s="28">
        <v>8176.02</v>
      </c>
      <c r="I5" s="28">
        <v>4088.01</v>
      </c>
      <c r="J5" s="28">
        <v>6813.35</v>
      </c>
    </row>
    <row r="6" s="16" customFormat="1" ht="20.1" customHeight="1" spans="1:10">
      <c r="A6" s="25">
        <v>3</v>
      </c>
      <c r="B6" s="50" t="s">
        <v>140</v>
      </c>
      <c r="C6" s="26">
        <v>9262.404</v>
      </c>
      <c r="D6" s="26">
        <v>9262.404</v>
      </c>
      <c r="E6" s="27">
        <v>1.8</v>
      </c>
      <c r="F6" s="28">
        <v>16672.32</v>
      </c>
      <c r="G6" s="28">
        <v>5001.69</v>
      </c>
      <c r="H6" s="28">
        <v>5001.7</v>
      </c>
      <c r="I6" s="28">
        <v>2500.85</v>
      </c>
      <c r="J6" s="28">
        <v>4168.08</v>
      </c>
    </row>
    <row r="7" s="16" customFormat="1" ht="20.1" customHeight="1" spans="1:10">
      <c r="A7" s="25">
        <v>4</v>
      </c>
      <c r="B7" s="50" t="s">
        <v>141</v>
      </c>
      <c r="C7" s="26">
        <v>9121.5825</v>
      </c>
      <c r="D7" s="26">
        <v>9121.5825</v>
      </c>
      <c r="E7" s="27">
        <v>1.8</v>
      </c>
      <c r="F7" s="28">
        <v>16418.84</v>
      </c>
      <c r="G7" s="28">
        <v>4925.65</v>
      </c>
      <c r="H7" s="28">
        <v>4925.65</v>
      </c>
      <c r="I7" s="28">
        <v>2462.83</v>
      </c>
      <c r="J7" s="28">
        <v>4104.71</v>
      </c>
    </row>
    <row r="8" s="16" customFormat="1" ht="20.1" customHeight="1" spans="1:10">
      <c r="A8" s="25">
        <v>5</v>
      </c>
      <c r="B8" s="51" t="s">
        <v>142</v>
      </c>
      <c r="C8" s="26">
        <v>7190.961</v>
      </c>
      <c r="D8" s="26">
        <v>7190.961</v>
      </c>
      <c r="E8" s="27">
        <v>1.8</v>
      </c>
      <c r="F8" s="28">
        <v>12943.73</v>
      </c>
      <c r="G8" s="28">
        <v>3883.12</v>
      </c>
      <c r="H8" s="28">
        <v>3883.12</v>
      </c>
      <c r="I8" s="28">
        <v>1941.56</v>
      </c>
      <c r="J8" s="28">
        <v>3235.93</v>
      </c>
    </row>
    <row r="9" s="16" customFormat="1" ht="20.1" customHeight="1" spans="1:10">
      <c r="A9" s="25">
        <v>6</v>
      </c>
      <c r="B9" s="51" t="s">
        <v>143</v>
      </c>
      <c r="C9" s="26">
        <v>12668.001</v>
      </c>
      <c r="D9" s="26">
        <v>12668.001</v>
      </c>
      <c r="E9" s="27">
        <v>1.8</v>
      </c>
      <c r="F9" s="52">
        <v>22802.4</v>
      </c>
      <c r="G9" s="28">
        <v>6840.72</v>
      </c>
      <c r="H9" s="28">
        <v>6840.72</v>
      </c>
      <c r="I9" s="28">
        <v>3420.36</v>
      </c>
      <c r="J9" s="28">
        <v>5700.6</v>
      </c>
    </row>
    <row r="10" s="16" customFormat="1" ht="20.1" customHeight="1" spans="1:10">
      <c r="A10" s="25">
        <v>7</v>
      </c>
      <c r="B10" s="51" t="s">
        <v>144</v>
      </c>
      <c r="C10" s="26">
        <v>17665.4985</v>
      </c>
      <c r="D10" s="26">
        <v>17665.4985</v>
      </c>
      <c r="E10" s="27">
        <v>1.8</v>
      </c>
      <c r="F10" s="28">
        <v>31797.9</v>
      </c>
      <c r="G10" s="28">
        <v>9539.36</v>
      </c>
      <c r="H10" s="28">
        <v>9539.37</v>
      </c>
      <c r="I10" s="28">
        <v>4769.69</v>
      </c>
      <c r="J10" s="28">
        <v>7949.48</v>
      </c>
    </row>
    <row r="11" s="16" customFormat="1" ht="20.1" customHeight="1" spans="1:10">
      <c r="A11" s="25">
        <v>8</v>
      </c>
      <c r="B11" s="51" t="s">
        <v>145</v>
      </c>
      <c r="C11" s="26">
        <v>18462.4485</v>
      </c>
      <c r="D11" s="26">
        <v>18462.4485</v>
      </c>
      <c r="E11" s="27">
        <v>1.8</v>
      </c>
      <c r="F11" s="28">
        <v>33232.41</v>
      </c>
      <c r="G11" s="28">
        <v>9969.73</v>
      </c>
      <c r="H11" s="28">
        <v>9969.72</v>
      </c>
      <c r="I11" s="28">
        <v>4984.86</v>
      </c>
      <c r="J11" s="28">
        <v>8308.1</v>
      </c>
    </row>
    <row r="12" s="16" customFormat="1" ht="20.1" customHeight="1" spans="1:10">
      <c r="A12" s="25">
        <v>9</v>
      </c>
      <c r="B12" s="51" t="s">
        <v>146</v>
      </c>
      <c r="C12" s="26">
        <v>13470.5775</v>
      </c>
      <c r="D12" s="26">
        <v>13470.5775</v>
      </c>
      <c r="E12" s="27">
        <v>1.8</v>
      </c>
      <c r="F12" s="28">
        <v>24247.04</v>
      </c>
      <c r="G12" s="28">
        <v>7274.11</v>
      </c>
      <c r="H12" s="28">
        <v>7274.11</v>
      </c>
      <c r="I12" s="28">
        <v>3637.06</v>
      </c>
      <c r="J12" s="28">
        <v>6061.76</v>
      </c>
    </row>
    <row r="13" ht="20.1" customHeight="1" spans="1:10">
      <c r="A13" s="18"/>
      <c r="B13" s="18" t="s">
        <v>20</v>
      </c>
      <c r="C13" s="30">
        <f>SUM(C4:C12)</f>
        <v>109656.885</v>
      </c>
      <c r="D13" s="30">
        <f>SUM(D4:D12)</f>
        <v>109656.885</v>
      </c>
      <c r="E13" s="23">
        <v>1.8</v>
      </c>
      <c r="F13" s="24">
        <f>SUM(F4:F12)</f>
        <v>197382.37</v>
      </c>
      <c r="G13" s="24">
        <f>SUM(G4:G12)</f>
        <v>59214.7</v>
      </c>
      <c r="H13" s="24">
        <f>SUM(H4:H12)</f>
        <v>59214.71</v>
      </c>
      <c r="I13" s="24">
        <f>SUM(I4:I12)</f>
        <v>29607.37</v>
      </c>
      <c r="J13" s="24">
        <f>SUM(J4:J12)</f>
        <v>49345.59</v>
      </c>
    </row>
    <row r="14" spans="6:6">
      <c r="F14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F4" sqref="F4:F19"/>
    </sheetView>
  </sheetViews>
  <sheetFormatPr defaultColWidth="9" defaultRowHeight="13.5"/>
  <cols>
    <col min="3" max="3" width="11.5"/>
    <col min="4" max="4" width="12.375" customWidth="1"/>
    <col min="6" max="6" width="11.5" customWidth="1"/>
    <col min="7" max="8" width="11.875" customWidth="1"/>
    <col min="9" max="10" width="10.375" customWidth="1"/>
    <col min="11" max="11" width="9.375"/>
    <col min="14" max="14" width="11.25" customWidth="1"/>
  </cols>
  <sheetData>
    <row r="1" ht="27" customHeight="1" spans="1:10">
      <c r="A1" s="17" t="s">
        <v>147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2.2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ht="20.1" customHeight="1" spans="1:10">
      <c r="A4" s="18">
        <v>1</v>
      </c>
      <c r="B4" s="21" t="s">
        <v>148</v>
      </c>
      <c r="C4" s="46">
        <v>12851.5</v>
      </c>
      <c r="D4" s="47">
        <v>12851.5</v>
      </c>
      <c r="E4" s="27">
        <v>1.8</v>
      </c>
      <c r="F4" s="28">
        <v>23132.7</v>
      </c>
      <c r="G4" s="28">
        <v>6939.8</v>
      </c>
      <c r="H4" s="28">
        <v>6939.81</v>
      </c>
      <c r="I4" s="28">
        <v>3469.91</v>
      </c>
      <c r="J4" s="28">
        <v>5783.18</v>
      </c>
    </row>
    <row r="5" ht="20.1" customHeight="1" spans="1:10">
      <c r="A5" s="18">
        <v>2</v>
      </c>
      <c r="B5" s="21" t="s">
        <v>149</v>
      </c>
      <c r="C5" s="48">
        <v>6878.56</v>
      </c>
      <c r="D5" s="48">
        <v>6878.56</v>
      </c>
      <c r="E5" s="23">
        <v>1.8</v>
      </c>
      <c r="F5" s="24">
        <v>12381.41</v>
      </c>
      <c r="G5" s="24">
        <v>3714.43</v>
      </c>
      <c r="H5" s="24">
        <v>3714.42</v>
      </c>
      <c r="I5" s="24">
        <v>1857.21</v>
      </c>
      <c r="J5" s="24">
        <v>3095.35</v>
      </c>
    </row>
    <row r="6" ht="20.1" customHeight="1" spans="1:10">
      <c r="A6" s="18">
        <v>3</v>
      </c>
      <c r="B6" s="21" t="s">
        <v>150</v>
      </c>
      <c r="C6" s="48">
        <v>40913.2100000001</v>
      </c>
      <c r="D6" s="48">
        <v>40913.2100000001</v>
      </c>
      <c r="E6" s="23">
        <v>1.8</v>
      </c>
      <c r="F6" s="24">
        <v>73643.78</v>
      </c>
      <c r="G6" s="24">
        <v>22093.13</v>
      </c>
      <c r="H6" s="24">
        <v>22093.13</v>
      </c>
      <c r="I6" s="24">
        <v>11046.57</v>
      </c>
      <c r="J6" s="24">
        <v>18410.95</v>
      </c>
    </row>
    <row r="7" ht="20.1" customHeight="1" spans="1:10">
      <c r="A7" s="18">
        <v>4</v>
      </c>
      <c r="B7" s="21" t="s">
        <v>151</v>
      </c>
      <c r="C7" s="48">
        <v>3440.23</v>
      </c>
      <c r="D7" s="48">
        <v>3440.23</v>
      </c>
      <c r="E7" s="23">
        <v>1.8</v>
      </c>
      <c r="F7" s="24">
        <v>6192.41</v>
      </c>
      <c r="G7" s="24">
        <v>1857.73</v>
      </c>
      <c r="H7" s="24">
        <v>1857.72</v>
      </c>
      <c r="I7" s="24">
        <v>928.86</v>
      </c>
      <c r="J7" s="24">
        <v>1548.1</v>
      </c>
    </row>
    <row r="8" ht="20.1" customHeight="1" spans="1:10">
      <c r="A8" s="18">
        <v>5</v>
      </c>
      <c r="B8" s="29" t="s">
        <v>152</v>
      </c>
      <c r="C8" s="48">
        <v>19179.86</v>
      </c>
      <c r="D8" s="48">
        <v>19179.86</v>
      </c>
      <c r="E8" s="23">
        <v>1.8</v>
      </c>
      <c r="F8" s="24">
        <v>34523.75</v>
      </c>
      <c r="G8" s="24">
        <v>10357.12</v>
      </c>
      <c r="H8" s="24">
        <v>10357.13</v>
      </c>
      <c r="I8" s="24">
        <v>5178.56</v>
      </c>
      <c r="J8" s="24">
        <v>8630.94</v>
      </c>
    </row>
    <row r="9" ht="20.1" customHeight="1" spans="1:10">
      <c r="A9" s="18">
        <v>6</v>
      </c>
      <c r="B9" s="29" t="s">
        <v>153</v>
      </c>
      <c r="C9" s="48">
        <v>8517.31</v>
      </c>
      <c r="D9" s="48">
        <v>8517.31</v>
      </c>
      <c r="E9" s="23">
        <v>1.8</v>
      </c>
      <c r="F9" s="24">
        <v>15331.16</v>
      </c>
      <c r="G9" s="24">
        <v>4599.35</v>
      </c>
      <c r="H9" s="24">
        <v>4599.35</v>
      </c>
      <c r="I9" s="24">
        <v>2299.67</v>
      </c>
      <c r="J9" s="24">
        <v>3832.79</v>
      </c>
    </row>
    <row r="10" ht="20.1" customHeight="1" spans="1:10">
      <c r="A10" s="18">
        <v>7</v>
      </c>
      <c r="B10" s="29" t="s">
        <v>154</v>
      </c>
      <c r="C10" s="48">
        <v>12711.3</v>
      </c>
      <c r="D10" s="48">
        <v>12711.3</v>
      </c>
      <c r="E10" s="23">
        <v>1.8</v>
      </c>
      <c r="F10" s="24">
        <v>22880.34</v>
      </c>
      <c r="G10" s="24">
        <v>6864.1</v>
      </c>
      <c r="H10" s="24">
        <v>6864.1</v>
      </c>
      <c r="I10" s="24">
        <v>3432.05</v>
      </c>
      <c r="J10" s="24">
        <v>5720.09</v>
      </c>
    </row>
    <row r="11" ht="20.1" customHeight="1" spans="1:10">
      <c r="A11" s="18">
        <v>8</v>
      </c>
      <c r="B11" s="29" t="s">
        <v>155</v>
      </c>
      <c r="C11" s="48">
        <v>10893.48</v>
      </c>
      <c r="D11" s="48">
        <v>10893.48</v>
      </c>
      <c r="E11" s="23">
        <v>1.8</v>
      </c>
      <c r="F11" s="24">
        <v>19608.26</v>
      </c>
      <c r="G11" s="24">
        <v>5882.47</v>
      </c>
      <c r="H11" s="24">
        <v>5882.48</v>
      </c>
      <c r="I11" s="24">
        <v>2941.24</v>
      </c>
      <c r="J11" s="24">
        <v>4902.07</v>
      </c>
    </row>
    <row r="12" ht="20.1" customHeight="1" spans="1:10">
      <c r="A12" s="18">
        <v>9</v>
      </c>
      <c r="B12" s="29" t="s">
        <v>156</v>
      </c>
      <c r="C12" s="48">
        <v>13217.73</v>
      </c>
      <c r="D12" s="48">
        <v>13217.73</v>
      </c>
      <c r="E12" s="23">
        <v>1.8</v>
      </c>
      <c r="F12" s="24">
        <v>23791.91</v>
      </c>
      <c r="G12" s="24">
        <v>7137.57</v>
      </c>
      <c r="H12" s="24">
        <v>7137.57</v>
      </c>
      <c r="I12" s="24">
        <v>3568.79</v>
      </c>
      <c r="J12" s="24">
        <v>5947.98</v>
      </c>
    </row>
    <row r="13" ht="20.1" customHeight="1" spans="1:10">
      <c r="A13" s="18">
        <v>10</v>
      </c>
      <c r="B13" s="29" t="s">
        <v>157</v>
      </c>
      <c r="C13" s="48">
        <v>8754.93</v>
      </c>
      <c r="D13" s="48">
        <v>8754.93</v>
      </c>
      <c r="E13" s="23">
        <v>1.8</v>
      </c>
      <c r="F13" s="24">
        <v>15758.87</v>
      </c>
      <c r="G13" s="24">
        <v>4727.66</v>
      </c>
      <c r="H13" s="24">
        <v>4727.66</v>
      </c>
      <c r="I13" s="24">
        <v>2363.83</v>
      </c>
      <c r="J13" s="24">
        <v>3939.72</v>
      </c>
    </row>
    <row r="14" ht="20.1" customHeight="1" spans="1:10">
      <c r="A14" s="18">
        <v>11</v>
      </c>
      <c r="B14" s="29" t="s">
        <v>158</v>
      </c>
      <c r="C14" s="48">
        <v>14266.79</v>
      </c>
      <c r="D14" s="48">
        <v>14266.79</v>
      </c>
      <c r="E14" s="23">
        <v>1.8</v>
      </c>
      <c r="F14" s="24">
        <v>25680.22</v>
      </c>
      <c r="G14" s="24">
        <v>7704.06</v>
      </c>
      <c r="H14" s="24">
        <v>7704.07</v>
      </c>
      <c r="I14" s="24">
        <v>3852.03</v>
      </c>
      <c r="J14" s="24">
        <v>6420.06</v>
      </c>
    </row>
    <row r="15" ht="20.1" customHeight="1" spans="1:10">
      <c r="A15" s="18">
        <v>12</v>
      </c>
      <c r="B15" s="29" t="s">
        <v>159</v>
      </c>
      <c r="C15" s="48">
        <v>12663.42</v>
      </c>
      <c r="D15" s="48">
        <v>12663.42</v>
      </c>
      <c r="E15" s="23">
        <v>1.8</v>
      </c>
      <c r="F15" s="24">
        <v>22794.16</v>
      </c>
      <c r="G15" s="24">
        <v>6838.25</v>
      </c>
      <c r="H15" s="24">
        <v>6838.25</v>
      </c>
      <c r="I15" s="24">
        <v>3419.12</v>
      </c>
      <c r="J15" s="24">
        <v>5698.54</v>
      </c>
    </row>
    <row r="16" ht="20.1" customHeight="1" spans="1:10">
      <c r="A16" s="18">
        <v>13</v>
      </c>
      <c r="B16" s="29" t="s">
        <v>160</v>
      </c>
      <c r="C16" s="48">
        <v>7709.82</v>
      </c>
      <c r="D16" s="48">
        <v>7709.82</v>
      </c>
      <c r="E16" s="23">
        <v>1.8</v>
      </c>
      <c r="F16" s="24">
        <v>13877.68</v>
      </c>
      <c r="G16" s="24">
        <v>4163.31</v>
      </c>
      <c r="H16" s="24">
        <v>4163.3</v>
      </c>
      <c r="I16" s="24">
        <v>2081.65</v>
      </c>
      <c r="J16" s="24">
        <v>3469.42</v>
      </c>
    </row>
    <row r="17" ht="20.1" customHeight="1" spans="1:10">
      <c r="A17" s="18">
        <v>14</v>
      </c>
      <c r="B17" s="29" t="s">
        <v>161</v>
      </c>
      <c r="C17" s="48">
        <v>7213.75</v>
      </c>
      <c r="D17" s="48">
        <v>7213.75</v>
      </c>
      <c r="E17" s="23">
        <v>1.8</v>
      </c>
      <c r="F17" s="24">
        <v>12984.75</v>
      </c>
      <c r="G17" s="24">
        <v>3895.42</v>
      </c>
      <c r="H17" s="24">
        <v>3895.43</v>
      </c>
      <c r="I17" s="24">
        <v>1947.71</v>
      </c>
      <c r="J17" s="24">
        <v>3246.19</v>
      </c>
    </row>
    <row r="18" ht="20.1" customHeight="1" spans="1:10">
      <c r="A18" s="18">
        <v>15</v>
      </c>
      <c r="B18" s="29" t="s">
        <v>162</v>
      </c>
      <c r="C18" s="48">
        <v>28140.92</v>
      </c>
      <c r="D18" s="48">
        <v>28140.92</v>
      </c>
      <c r="E18" s="23">
        <v>1.8</v>
      </c>
      <c r="F18" s="24">
        <v>50653.66</v>
      </c>
      <c r="G18" s="24">
        <v>15196.09</v>
      </c>
      <c r="H18" s="24">
        <v>15196.1</v>
      </c>
      <c r="I18" s="24">
        <v>7598.05</v>
      </c>
      <c r="J18" s="24">
        <v>12663.42</v>
      </c>
    </row>
    <row r="19" ht="20.1" customHeight="1" spans="1:10">
      <c r="A19" s="18">
        <v>16</v>
      </c>
      <c r="B19" s="29" t="s">
        <v>163</v>
      </c>
      <c r="C19" s="49">
        <v>21328.3</v>
      </c>
      <c r="D19" s="49">
        <v>21328.3</v>
      </c>
      <c r="E19" s="23">
        <v>1.8</v>
      </c>
      <c r="F19" s="24">
        <v>38390.94</v>
      </c>
      <c r="G19" s="24">
        <v>11517.28</v>
      </c>
      <c r="H19" s="24">
        <v>11517.28</v>
      </c>
      <c r="I19" s="24">
        <v>5758.64</v>
      </c>
      <c r="J19" s="24">
        <v>9597.74</v>
      </c>
    </row>
    <row r="20" ht="20.1" customHeight="1" spans="1:10">
      <c r="A20" s="18"/>
      <c r="B20" s="18" t="s">
        <v>20</v>
      </c>
      <c r="C20" s="30">
        <f>SUM(C4:C19)</f>
        <v>228681.11</v>
      </c>
      <c r="D20" s="30">
        <f>SUM(D4:D19)</f>
        <v>228681.11</v>
      </c>
      <c r="E20" s="23">
        <v>1.8</v>
      </c>
      <c r="F20" s="24">
        <f>SUM(F4:F19)</f>
        <v>411626</v>
      </c>
      <c r="G20" s="24">
        <f>SUM(G4:G19)</f>
        <v>123487.77</v>
      </c>
      <c r="H20" s="24">
        <f>SUM(H4:H19)</f>
        <v>123487.8</v>
      </c>
      <c r="I20" s="24">
        <f>SUM(I4:I19)</f>
        <v>61743.89</v>
      </c>
      <c r="J20" s="24">
        <f>SUM(J4:J19)</f>
        <v>102906.54</v>
      </c>
    </row>
    <row r="21" spans="6:6">
      <c r="F21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984027777777778" bottom="0" header="0.511805555555556" footer="0.51180555555555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J16" sqref="G16:J16"/>
    </sheetView>
  </sheetViews>
  <sheetFormatPr defaultColWidth="9" defaultRowHeight="13.5"/>
  <cols>
    <col min="3" max="4" width="11.5"/>
    <col min="6" max="6" width="12.625"/>
    <col min="7" max="10" width="10.375"/>
  </cols>
  <sheetData>
    <row r="1" ht="44.25" customHeight="1" spans="1:10">
      <c r="A1" s="17" t="s">
        <v>164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2.2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s="16" customFormat="1" ht="20.1" customHeight="1" spans="1:11">
      <c r="A4" s="25">
        <v>1</v>
      </c>
      <c r="B4" s="21" t="s">
        <v>165</v>
      </c>
      <c r="C4" s="26">
        <v>5496.32556426596</v>
      </c>
      <c r="D4" s="26">
        <v>5496.32556426596</v>
      </c>
      <c r="E4" s="27">
        <v>1.8</v>
      </c>
      <c r="F4" s="28">
        <v>9893.39</v>
      </c>
      <c r="G4" s="28">
        <v>2968.01</v>
      </c>
      <c r="H4" s="28">
        <v>2968.02</v>
      </c>
      <c r="I4" s="28">
        <v>1484.01</v>
      </c>
      <c r="J4" s="28">
        <v>2473.35</v>
      </c>
      <c r="K4" s="44"/>
    </row>
    <row r="5" ht="20.1" customHeight="1" spans="1:11">
      <c r="A5" s="18">
        <v>2</v>
      </c>
      <c r="B5" s="21" t="s">
        <v>166</v>
      </c>
      <c r="C5" s="22">
        <v>5470.24956078199</v>
      </c>
      <c r="D5" s="22">
        <v>5470.24956078199</v>
      </c>
      <c r="E5" s="23">
        <v>1.8</v>
      </c>
      <c r="F5" s="24">
        <v>9846.45</v>
      </c>
      <c r="G5" s="24">
        <v>2953.93</v>
      </c>
      <c r="H5" s="24">
        <v>2953.94</v>
      </c>
      <c r="I5" s="24">
        <v>1476.97</v>
      </c>
      <c r="J5" s="24">
        <v>2461.61</v>
      </c>
      <c r="K5" s="45"/>
    </row>
    <row r="6" ht="20.1" customHeight="1" spans="1:11">
      <c r="A6" s="18">
        <v>3</v>
      </c>
      <c r="B6" s="21" t="s">
        <v>167</v>
      </c>
      <c r="C6" s="22">
        <v>6019.14738486501</v>
      </c>
      <c r="D6" s="22">
        <v>6019.14738486501</v>
      </c>
      <c r="E6" s="23">
        <v>1.8</v>
      </c>
      <c r="F6" s="24">
        <v>10834.47</v>
      </c>
      <c r="G6" s="24">
        <v>3250.34</v>
      </c>
      <c r="H6" s="24">
        <v>3250.34</v>
      </c>
      <c r="I6" s="24">
        <v>1625.17</v>
      </c>
      <c r="J6" s="24">
        <v>2708.62</v>
      </c>
      <c r="K6" s="45"/>
    </row>
    <row r="7" ht="20.1" customHeight="1" spans="1:11">
      <c r="A7" s="18">
        <v>4</v>
      </c>
      <c r="B7" s="21" t="s">
        <v>168</v>
      </c>
      <c r="C7" s="22">
        <v>11919.0118259303</v>
      </c>
      <c r="D7" s="22">
        <v>11919.0118259303</v>
      </c>
      <c r="E7" s="23">
        <v>1.8</v>
      </c>
      <c r="F7" s="24">
        <v>21454.22</v>
      </c>
      <c r="G7" s="24">
        <v>6436.26</v>
      </c>
      <c r="H7" s="24">
        <v>6436.27</v>
      </c>
      <c r="I7" s="24">
        <v>3218.13</v>
      </c>
      <c r="J7" s="24">
        <v>5363.56</v>
      </c>
      <c r="K7" s="45"/>
    </row>
    <row r="8" ht="20.1" customHeight="1" spans="1:11">
      <c r="A8" s="18">
        <v>5</v>
      </c>
      <c r="B8" s="29" t="s">
        <v>169</v>
      </c>
      <c r="C8" s="22">
        <v>7187.06372762623</v>
      </c>
      <c r="D8" s="22">
        <v>7187.06372762623</v>
      </c>
      <c r="E8" s="23">
        <v>1.8</v>
      </c>
      <c r="F8" s="24">
        <v>12936.71</v>
      </c>
      <c r="G8" s="24">
        <v>3881.01</v>
      </c>
      <c r="H8" s="24">
        <v>3881.01</v>
      </c>
      <c r="I8" s="24">
        <v>1940.51</v>
      </c>
      <c r="J8" s="24">
        <v>3234.18</v>
      </c>
      <c r="K8" s="45"/>
    </row>
    <row r="9" ht="20.1" customHeight="1" spans="1:11">
      <c r="A9" s="18">
        <v>6</v>
      </c>
      <c r="B9" s="29" t="s">
        <v>170</v>
      </c>
      <c r="C9" s="22">
        <v>10142.7023968208</v>
      </c>
      <c r="D9" s="22">
        <v>10142.7023968208</v>
      </c>
      <c r="E9" s="23">
        <v>1.8</v>
      </c>
      <c r="F9" s="24">
        <v>18256.86</v>
      </c>
      <c r="G9" s="24">
        <v>5477.05</v>
      </c>
      <c r="H9" s="24">
        <v>5477.06</v>
      </c>
      <c r="I9" s="24">
        <v>2738.53</v>
      </c>
      <c r="J9" s="24">
        <v>4564.22</v>
      </c>
      <c r="K9" s="45"/>
    </row>
    <row r="10" ht="20.1" customHeight="1" spans="1:11">
      <c r="A10" s="18">
        <v>7</v>
      </c>
      <c r="B10" s="29" t="s">
        <v>171</v>
      </c>
      <c r="C10" s="22">
        <v>7981.56938507075</v>
      </c>
      <c r="D10" s="22">
        <v>7981.56938507075</v>
      </c>
      <c r="E10" s="23">
        <v>1.8</v>
      </c>
      <c r="F10" s="24">
        <v>14366.83</v>
      </c>
      <c r="G10" s="24">
        <v>4310.05</v>
      </c>
      <c r="H10" s="24">
        <v>4310.05</v>
      </c>
      <c r="I10" s="24">
        <v>2155.02</v>
      </c>
      <c r="J10" s="24">
        <v>3591.71</v>
      </c>
      <c r="K10" s="45"/>
    </row>
    <row r="11" ht="20.1" customHeight="1" spans="1:11">
      <c r="A11" s="18">
        <v>8</v>
      </c>
      <c r="B11" s="29" t="s">
        <v>172</v>
      </c>
      <c r="C11" s="22">
        <v>10366.4621233826</v>
      </c>
      <c r="D11" s="22">
        <v>10366.4621233826</v>
      </c>
      <c r="E11" s="23">
        <v>1.8</v>
      </c>
      <c r="F11" s="24">
        <v>18659.63</v>
      </c>
      <c r="G11" s="24">
        <v>5597.89</v>
      </c>
      <c r="H11" s="24">
        <v>5597.89</v>
      </c>
      <c r="I11" s="24">
        <v>2798.94</v>
      </c>
      <c r="J11" s="24">
        <v>4664.91</v>
      </c>
      <c r="K11" s="45"/>
    </row>
    <row r="12" ht="20.1" customHeight="1" spans="1:11">
      <c r="A12" s="18">
        <v>9</v>
      </c>
      <c r="B12" s="29" t="s">
        <v>173</v>
      </c>
      <c r="C12" s="22">
        <v>7305.52402346876</v>
      </c>
      <c r="D12" s="22">
        <v>7305.52402346876</v>
      </c>
      <c r="E12" s="23">
        <v>1.8</v>
      </c>
      <c r="F12" s="24">
        <v>13149.94</v>
      </c>
      <c r="G12" s="24">
        <v>3944.98</v>
      </c>
      <c r="H12" s="24">
        <v>3944.98</v>
      </c>
      <c r="I12" s="24">
        <v>1972.49</v>
      </c>
      <c r="J12" s="24">
        <v>3287.49</v>
      </c>
      <c r="K12" s="45"/>
    </row>
    <row r="13" ht="20.1" customHeight="1" spans="1:11">
      <c r="A13" s="18">
        <v>10</v>
      </c>
      <c r="B13" s="29" t="s">
        <v>174</v>
      </c>
      <c r="C13" s="22">
        <v>10796.7251580159</v>
      </c>
      <c r="D13" s="22">
        <v>10796.7251580159</v>
      </c>
      <c r="E13" s="23">
        <v>1.8</v>
      </c>
      <c r="F13" s="24">
        <v>19434.11</v>
      </c>
      <c r="G13" s="24">
        <v>5830.23</v>
      </c>
      <c r="H13" s="24">
        <v>5830.23</v>
      </c>
      <c r="I13" s="24">
        <v>2915.12</v>
      </c>
      <c r="J13" s="24">
        <v>4858.53</v>
      </c>
      <c r="K13" s="45"/>
    </row>
    <row r="14" ht="20.1" customHeight="1" spans="1:11">
      <c r="A14" s="18">
        <v>11</v>
      </c>
      <c r="B14" s="29" t="s">
        <v>175</v>
      </c>
      <c r="C14" s="22">
        <v>13197.4221959035</v>
      </c>
      <c r="D14" s="22">
        <v>13197.4221959035</v>
      </c>
      <c r="E14" s="23">
        <v>1.8</v>
      </c>
      <c r="F14" s="24">
        <v>23755.36</v>
      </c>
      <c r="G14" s="24">
        <v>7126.61</v>
      </c>
      <c r="H14" s="24">
        <v>7126.61</v>
      </c>
      <c r="I14" s="24">
        <v>3563.3</v>
      </c>
      <c r="J14" s="24">
        <v>5938.84</v>
      </c>
      <c r="K14" s="45"/>
    </row>
    <row r="15" ht="20.1" customHeight="1" spans="1:11">
      <c r="A15" s="18">
        <v>12</v>
      </c>
      <c r="B15" s="29" t="s">
        <v>176</v>
      </c>
      <c r="C15" s="22">
        <v>22386.599624556</v>
      </c>
      <c r="D15" s="22">
        <v>22386.599624556</v>
      </c>
      <c r="E15" s="23">
        <v>1.8</v>
      </c>
      <c r="F15" s="24">
        <v>40295.88</v>
      </c>
      <c r="G15" s="24">
        <v>12088.77</v>
      </c>
      <c r="H15" s="24">
        <v>12088.76</v>
      </c>
      <c r="I15" s="24">
        <v>6044.38</v>
      </c>
      <c r="J15" s="24">
        <v>10073.97</v>
      </c>
      <c r="K15" s="45"/>
    </row>
    <row r="16" ht="20.1" customHeight="1" spans="1:10">
      <c r="A16" s="18"/>
      <c r="B16" s="18" t="s">
        <v>20</v>
      </c>
      <c r="C16" s="30">
        <f>SUM(C4:C15)</f>
        <v>118268.802970688</v>
      </c>
      <c r="D16" s="30">
        <f>SUM(D4:D15)</f>
        <v>118268.802970688</v>
      </c>
      <c r="E16" s="23">
        <v>1.8</v>
      </c>
      <c r="F16" s="24">
        <f>SUM(F4:F15)</f>
        <v>212883.85</v>
      </c>
      <c r="G16" s="24">
        <f>SUM(G4:G15)</f>
        <v>63865.13</v>
      </c>
      <c r="H16" s="24">
        <f>SUM(H4:H15)</f>
        <v>63865.16</v>
      </c>
      <c r="I16" s="24">
        <f>SUM(I4:I15)</f>
        <v>31932.57</v>
      </c>
      <c r="J16" s="24">
        <f>SUM(J4:J15)</f>
        <v>53220.99</v>
      </c>
    </row>
    <row r="17" spans="6:6">
      <c r="F17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984027777777778" bottom="0.196527777777778" header="0.511805555555556" footer="0.51180555555555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A7" sqref="$A7:$XFD7"/>
    </sheetView>
  </sheetViews>
  <sheetFormatPr defaultColWidth="9" defaultRowHeight="13.5"/>
  <cols>
    <col min="1" max="1" width="6.75" customWidth="1"/>
    <col min="3" max="3" width="11.5"/>
    <col min="4" max="4" width="11.625" customWidth="1"/>
    <col min="6" max="6" width="11.5" customWidth="1"/>
    <col min="7" max="7" width="11.625" customWidth="1"/>
    <col min="8" max="8" width="11.875" customWidth="1"/>
    <col min="9" max="10" width="10.375" customWidth="1"/>
  </cols>
  <sheetData>
    <row r="1" ht="27" customHeight="1" spans="1:10">
      <c r="A1" s="17" t="s">
        <v>177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2.2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s="1" customFormat="1" ht="20.1" customHeight="1" spans="1:10">
      <c r="A4" s="4">
        <v>1</v>
      </c>
      <c r="B4" s="21" t="s">
        <v>178</v>
      </c>
      <c r="C4" s="22">
        <v>3861.666</v>
      </c>
      <c r="D4" s="22">
        <v>3861.666</v>
      </c>
      <c r="E4" s="12">
        <v>1.8</v>
      </c>
      <c r="F4" s="13">
        <v>6951.01</v>
      </c>
      <c r="G4" s="13">
        <v>2085.31</v>
      </c>
      <c r="H4" s="13">
        <v>2085.3</v>
      </c>
      <c r="I4" s="13">
        <v>1042.65</v>
      </c>
      <c r="J4" s="13">
        <v>1737.75</v>
      </c>
    </row>
    <row r="5" s="1" customFormat="1" ht="20.1" customHeight="1" spans="1:10">
      <c r="A5" s="4">
        <v>2</v>
      </c>
      <c r="B5" s="21" t="s">
        <v>179</v>
      </c>
      <c r="C5" s="22">
        <v>3568.5225</v>
      </c>
      <c r="D5" s="22">
        <v>3568.5225</v>
      </c>
      <c r="E5" s="12">
        <v>1.8</v>
      </c>
      <c r="F5" s="13">
        <v>6423.34</v>
      </c>
      <c r="G5" s="13">
        <v>1927</v>
      </c>
      <c r="H5" s="13">
        <v>1927</v>
      </c>
      <c r="I5" s="13">
        <v>963.5</v>
      </c>
      <c r="J5" s="13">
        <v>1605.84</v>
      </c>
    </row>
    <row r="6" s="1" customFormat="1" ht="20.1" customHeight="1" spans="1:10">
      <c r="A6" s="4">
        <v>3</v>
      </c>
      <c r="B6" s="21" t="s">
        <v>180</v>
      </c>
      <c r="C6" s="22">
        <v>21709.9035</v>
      </c>
      <c r="D6" s="22">
        <v>21709.9035</v>
      </c>
      <c r="E6" s="12">
        <v>1.8</v>
      </c>
      <c r="F6" s="13">
        <v>39077.82</v>
      </c>
      <c r="G6" s="13">
        <v>11723.34</v>
      </c>
      <c r="H6" s="13">
        <v>11723.35</v>
      </c>
      <c r="I6" s="13">
        <v>5861.67</v>
      </c>
      <c r="J6" s="13">
        <v>9769.46</v>
      </c>
    </row>
    <row r="7" s="32" customFormat="1" ht="20.1" customHeight="1" spans="1:10">
      <c r="A7" s="34">
        <v>4</v>
      </c>
      <c r="B7" s="35" t="s">
        <v>181</v>
      </c>
      <c r="C7" s="36">
        <v>1899.528</v>
      </c>
      <c r="D7" s="36">
        <v>1899.528</v>
      </c>
      <c r="E7" s="37">
        <v>1.8</v>
      </c>
      <c r="F7" s="38">
        <v>3419.15</v>
      </c>
      <c r="G7" s="38">
        <v>1025.74</v>
      </c>
      <c r="H7" s="38">
        <v>1025.75</v>
      </c>
      <c r="I7" s="38">
        <v>512.87</v>
      </c>
      <c r="J7" s="38">
        <v>854.79</v>
      </c>
    </row>
    <row r="8" s="1" customFormat="1" ht="20.1" customHeight="1" spans="1:10">
      <c r="A8" s="4">
        <v>5</v>
      </c>
      <c r="B8" s="29" t="s">
        <v>182</v>
      </c>
      <c r="C8" s="22">
        <v>14766.8378207146</v>
      </c>
      <c r="D8" s="22">
        <v>14766.8378207146</v>
      </c>
      <c r="E8" s="12">
        <v>1.8</v>
      </c>
      <c r="F8" s="13">
        <v>26580.31</v>
      </c>
      <c r="G8" s="13">
        <v>7974.09</v>
      </c>
      <c r="H8" s="13">
        <v>7974.09</v>
      </c>
      <c r="I8" s="13">
        <v>3987.05</v>
      </c>
      <c r="J8" s="13">
        <v>6645.08</v>
      </c>
    </row>
    <row r="9" s="1" customFormat="1" ht="20.1" customHeight="1" spans="1:10">
      <c r="A9" s="4">
        <v>6</v>
      </c>
      <c r="B9" s="29" t="s">
        <v>183</v>
      </c>
      <c r="C9" s="22">
        <v>10722.8625</v>
      </c>
      <c r="D9" s="22">
        <v>10722.8625</v>
      </c>
      <c r="E9" s="12">
        <v>1.8</v>
      </c>
      <c r="F9" s="13">
        <v>19301.15</v>
      </c>
      <c r="G9" s="13">
        <v>5790.34</v>
      </c>
      <c r="H9" s="13">
        <v>5790.35</v>
      </c>
      <c r="I9" s="13">
        <v>2895.17</v>
      </c>
      <c r="J9" s="13">
        <v>4825.29</v>
      </c>
    </row>
    <row r="10" s="1" customFormat="1" ht="20.1" customHeight="1" spans="1:10">
      <c r="A10" s="4">
        <v>7</v>
      </c>
      <c r="B10" s="29" t="s">
        <v>184</v>
      </c>
      <c r="C10" s="22">
        <v>6321.1875</v>
      </c>
      <c r="D10" s="22">
        <v>6321.1875</v>
      </c>
      <c r="E10" s="12">
        <v>1.8</v>
      </c>
      <c r="F10" s="13">
        <v>11378.14</v>
      </c>
      <c r="G10" s="13">
        <v>3413.44</v>
      </c>
      <c r="H10" s="13">
        <v>3413.44</v>
      </c>
      <c r="I10" s="13">
        <v>1706.72</v>
      </c>
      <c r="J10" s="13">
        <v>2844.54</v>
      </c>
    </row>
    <row r="11" s="1" customFormat="1" ht="20.1" customHeight="1" spans="1:10">
      <c r="A11" s="4">
        <v>8</v>
      </c>
      <c r="B11" s="29" t="s">
        <v>185</v>
      </c>
      <c r="C11" s="22">
        <v>13471.131</v>
      </c>
      <c r="D11" s="22">
        <v>13471.131</v>
      </c>
      <c r="E11" s="12">
        <v>1.8</v>
      </c>
      <c r="F11" s="13">
        <v>24248.03</v>
      </c>
      <c r="G11" s="13">
        <v>7274.41</v>
      </c>
      <c r="H11" s="13">
        <v>7274.41</v>
      </c>
      <c r="I11" s="13">
        <v>3637.2</v>
      </c>
      <c r="J11" s="13">
        <v>6062.01</v>
      </c>
    </row>
    <row r="12" s="1" customFormat="1" ht="20.1" customHeight="1" spans="1:10">
      <c r="A12" s="4">
        <v>9</v>
      </c>
      <c r="B12" s="29" t="s">
        <v>186</v>
      </c>
      <c r="C12" s="22">
        <v>19207.4175</v>
      </c>
      <c r="D12" s="22">
        <v>19207.4175</v>
      </c>
      <c r="E12" s="12">
        <v>1.8</v>
      </c>
      <c r="F12" s="13">
        <v>34573.36</v>
      </c>
      <c r="G12" s="13">
        <v>10372.01</v>
      </c>
      <c r="H12" s="13">
        <v>10372.01</v>
      </c>
      <c r="I12" s="13">
        <v>5186</v>
      </c>
      <c r="J12" s="13">
        <v>8643.34</v>
      </c>
    </row>
    <row r="13" s="1" customFormat="1" ht="20.1" customHeight="1" spans="1:10">
      <c r="A13" s="4">
        <v>10</v>
      </c>
      <c r="B13" s="29" t="s">
        <v>187</v>
      </c>
      <c r="C13" s="22">
        <v>6892.1175</v>
      </c>
      <c r="D13" s="22">
        <v>6892.1175</v>
      </c>
      <c r="E13" s="12">
        <v>1.8</v>
      </c>
      <c r="F13" s="13">
        <v>12405.82</v>
      </c>
      <c r="G13" s="13">
        <v>3721.74</v>
      </c>
      <c r="H13" s="13">
        <v>3721.75</v>
      </c>
      <c r="I13" s="13">
        <v>1860.87</v>
      </c>
      <c r="J13" s="13">
        <v>3101.46</v>
      </c>
    </row>
    <row r="14" s="1" customFormat="1" ht="20.1" customHeight="1" spans="1:10">
      <c r="A14" s="4">
        <v>11</v>
      </c>
      <c r="B14" s="29" t="s">
        <v>188</v>
      </c>
      <c r="C14" s="22">
        <v>9563.9775</v>
      </c>
      <c r="D14" s="22">
        <v>9563.9775</v>
      </c>
      <c r="E14" s="12">
        <v>1.8</v>
      </c>
      <c r="F14" s="13">
        <v>17215.16</v>
      </c>
      <c r="G14" s="13">
        <v>5164.55</v>
      </c>
      <c r="H14" s="13">
        <v>5164.55</v>
      </c>
      <c r="I14" s="13">
        <v>2582.27</v>
      </c>
      <c r="J14" s="13">
        <v>4303.79</v>
      </c>
    </row>
    <row r="15" s="1" customFormat="1" ht="20.1" customHeight="1" spans="1:10">
      <c r="A15" s="4">
        <v>12</v>
      </c>
      <c r="B15" s="29" t="s">
        <v>189</v>
      </c>
      <c r="C15" s="22">
        <v>5152.038</v>
      </c>
      <c r="D15" s="22">
        <v>5152.038</v>
      </c>
      <c r="E15" s="12">
        <v>1.8</v>
      </c>
      <c r="F15" s="13">
        <v>9273.67</v>
      </c>
      <c r="G15" s="13">
        <v>2782.1</v>
      </c>
      <c r="H15" s="13">
        <v>2782.1</v>
      </c>
      <c r="I15" s="13">
        <v>1391.05</v>
      </c>
      <c r="J15" s="13">
        <v>2318.42</v>
      </c>
    </row>
    <row r="16" s="1" customFormat="1" ht="20.1" customHeight="1" spans="1:10">
      <c r="A16" s="4">
        <v>13</v>
      </c>
      <c r="B16" s="29" t="s">
        <v>190</v>
      </c>
      <c r="C16" s="22">
        <v>6814.3125</v>
      </c>
      <c r="D16" s="22">
        <v>6814.3125</v>
      </c>
      <c r="E16" s="12">
        <v>1.8</v>
      </c>
      <c r="F16" s="13">
        <v>12265.76</v>
      </c>
      <c r="G16" s="13">
        <v>3679.73</v>
      </c>
      <c r="H16" s="13">
        <v>3679.73</v>
      </c>
      <c r="I16" s="13">
        <v>1839.86</v>
      </c>
      <c r="J16" s="13">
        <v>3066.44</v>
      </c>
    </row>
    <row r="17" s="33" customFormat="1" ht="20.1" customHeight="1" spans="1:10">
      <c r="A17" s="39">
        <v>14</v>
      </c>
      <c r="B17" s="29" t="s">
        <v>191</v>
      </c>
      <c r="C17" s="26">
        <v>18114.6290851671</v>
      </c>
      <c r="D17" s="26">
        <v>18114.6290851671</v>
      </c>
      <c r="E17" s="40">
        <v>1.8</v>
      </c>
      <c r="F17" s="41">
        <v>32606.33</v>
      </c>
      <c r="G17" s="13">
        <v>9781.9</v>
      </c>
      <c r="H17" s="13">
        <v>9781.9</v>
      </c>
      <c r="I17" s="13">
        <v>4890.95</v>
      </c>
      <c r="J17" s="13">
        <v>8151.58</v>
      </c>
    </row>
    <row r="18" s="1" customFormat="1" ht="20.1" customHeight="1" spans="1:10">
      <c r="A18" s="4">
        <v>15</v>
      </c>
      <c r="B18" s="29" t="s">
        <v>192</v>
      </c>
      <c r="C18" s="22">
        <v>3914.7045</v>
      </c>
      <c r="D18" s="22">
        <v>3914.7045</v>
      </c>
      <c r="E18" s="12">
        <v>1.8</v>
      </c>
      <c r="F18" s="13">
        <v>7046.46</v>
      </c>
      <c r="G18" s="13">
        <v>2113.93</v>
      </c>
      <c r="H18" s="13">
        <v>2113.94</v>
      </c>
      <c r="I18" s="13">
        <v>1056.97</v>
      </c>
      <c r="J18" s="13">
        <v>1761.62</v>
      </c>
    </row>
    <row r="19" s="1" customFormat="1" ht="20.1" customHeight="1" spans="1:10">
      <c r="A19" s="4">
        <v>16</v>
      </c>
      <c r="B19" s="29" t="s">
        <v>193</v>
      </c>
      <c r="C19" s="22">
        <v>5311.941</v>
      </c>
      <c r="D19" s="22">
        <v>5311.941</v>
      </c>
      <c r="E19" s="12">
        <v>1.8</v>
      </c>
      <c r="F19" s="13">
        <v>9561.49</v>
      </c>
      <c r="G19" s="13">
        <v>2868.45</v>
      </c>
      <c r="H19" s="13">
        <v>2868.45</v>
      </c>
      <c r="I19" s="13">
        <v>1434.22</v>
      </c>
      <c r="J19" s="13">
        <v>2390.37</v>
      </c>
    </row>
    <row r="20" s="1" customFormat="1" ht="20.1" customHeight="1" spans="1:10">
      <c r="A20" s="4">
        <v>17</v>
      </c>
      <c r="B20" s="29" t="s">
        <v>194</v>
      </c>
      <c r="C20" s="22">
        <v>5473.275</v>
      </c>
      <c r="D20" s="22">
        <v>5473.275</v>
      </c>
      <c r="E20" s="12">
        <v>1.8</v>
      </c>
      <c r="F20" s="13">
        <v>9851.9</v>
      </c>
      <c r="G20" s="13">
        <v>2955.56</v>
      </c>
      <c r="H20" s="13">
        <v>2955.57</v>
      </c>
      <c r="I20" s="13">
        <v>1477.79</v>
      </c>
      <c r="J20" s="13">
        <v>2462.98</v>
      </c>
    </row>
    <row r="21" s="1" customFormat="1" ht="20.1" customHeight="1" spans="1:10">
      <c r="A21" s="4">
        <v>18</v>
      </c>
      <c r="B21" s="29" t="s">
        <v>195</v>
      </c>
      <c r="C21" s="22">
        <v>3675.5595</v>
      </c>
      <c r="D21" s="22">
        <v>3675.5595</v>
      </c>
      <c r="E21" s="12">
        <v>1.8</v>
      </c>
      <c r="F21" s="13">
        <v>6616.01</v>
      </c>
      <c r="G21" s="13">
        <v>1984.81</v>
      </c>
      <c r="H21" s="13">
        <v>1984.8</v>
      </c>
      <c r="I21" s="13">
        <v>992.4</v>
      </c>
      <c r="J21" s="13">
        <v>1654</v>
      </c>
    </row>
    <row r="22" ht="20.1" customHeight="1" spans="1:10">
      <c r="A22" s="18">
        <v>19</v>
      </c>
      <c r="B22" s="29" t="s">
        <v>196</v>
      </c>
      <c r="C22" s="22">
        <v>4164.1125</v>
      </c>
      <c r="D22" s="22">
        <v>4164.1125</v>
      </c>
      <c r="E22" s="12">
        <v>1.8</v>
      </c>
      <c r="F22" s="24">
        <v>7495.4</v>
      </c>
      <c r="G22" s="13">
        <v>2248.62</v>
      </c>
      <c r="H22" s="13">
        <v>2248.62</v>
      </c>
      <c r="I22" s="13">
        <v>1124.31</v>
      </c>
      <c r="J22" s="13">
        <v>1873.85</v>
      </c>
    </row>
    <row r="23" ht="20.1" customHeight="1" spans="1:10">
      <c r="A23" s="18">
        <v>20</v>
      </c>
      <c r="B23" s="29" t="s">
        <v>197</v>
      </c>
      <c r="C23" s="22">
        <v>5868.05558603708</v>
      </c>
      <c r="D23" s="22">
        <v>5868.05558603708</v>
      </c>
      <c r="E23" s="12">
        <v>1.8</v>
      </c>
      <c r="F23" s="24">
        <v>10562.51</v>
      </c>
      <c r="G23" s="13">
        <v>3168.75</v>
      </c>
      <c r="H23" s="13">
        <v>3168.75</v>
      </c>
      <c r="I23" s="13">
        <v>1584.38</v>
      </c>
      <c r="J23" s="13">
        <v>2640.63</v>
      </c>
    </row>
    <row r="24" ht="20.1" customHeight="1" spans="1:10">
      <c r="A24" s="18">
        <v>21</v>
      </c>
      <c r="B24" s="29" t="s">
        <v>198</v>
      </c>
      <c r="C24" s="22">
        <v>8514.36131465304</v>
      </c>
      <c r="D24" s="22">
        <v>8514.36131465304</v>
      </c>
      <c r="E24" s="12">
        <v>1.8</v>
      </c>
      <c r="F24" s="24">
        <v>15325.85</v>
      </c>
      <c r="G24" s="13">
        <v>4597.75</v>
      </c>
      <c r="H24" s="13">
        <v>4597.76</v>
      </c>
      <c r="I24" s="13">
        <v>2298.88</v>
      </c>
      <c r="J24" s="13">
        <v>3831.46</v>
      </c>
    </row>
    <row r="25" ht="20.1" customHeight="1" spans="1:10">
      <c r="A25" s="18">
        <v>22</v>
      </c>
      <c r="B25" s="29" t="s">
        <v>199</v>
      </c>
      <c r="C25" s="22">
        <v>25840.3335</v>
      </c>
      <c r="D25" s="22">
        <v>25840.3335</v>
      </c>
      <c r="E25" s="12">
        <v>1.8</v>
      </c>
      <c r="F25" s="24">
        <v>46512.59</v>
      </c>
      <c r="G25" s="13">
        <v>13953.77</v>
      </c>
      <c r="H25" s="13">
        <v>13953.78</v>
      </c>
      <c r="I25" s="13">
        <v>6976.89</v>
      </c>
      <c r="J25" s="13">
        <v>11628.15</v>
      </c>
    </row>
    <row r="26" ht="20.1" customHeight="1" spans="1:10">
      <c r="A26" s="18">
        <v>23</v>
      </c>
      <c r="B26" s="29" t="s">
        <v>200</v>
      </c>
      <c r="C26" s="42">
        <v>5734.221</v>
      </c>
      <c r="D26" s="42">
        <v>5734.221</v>
      </c>
      <c r="E26" s="12">
        <v>1.8</v>
      </c>
      <c r="F26" s="24">
        <v>10321.6</v>
      </c>
      <c r="G26" s="13">
        <v>3096.48</v>
      </c>
      <c r="H26" s="13">
        <v>3096.48</v>
      </c>
      <c r="I26" s="13">
        <v>1548.24</v>
      </c>
      <c r="J26" s="13">
        <v>2580.4</v>
      </c>
    </row>
    <row r="27" s="16" customFormat="1" ht="20.1" customHeight="1" spans="1:10">
      <c r="A27" s="25">
        <v>24</v>
      </c>
      <c r="B27" s="29" t="s">
        <v>201</v>
      </c>
      <c r="C27" s="43">
        <v>5028.9705</v>
      </c>
      <c r="D27" s="43">
        <v>5028.9705</v>
      </c>
      <c r="E27" s="40">
        <v>1.8</v>
      </c>
      <c r="F27" s="28">
        <v>9052.15</v>
      </c>
      <c r="G27" s="13">
        <v>2715.64</v>
      </c>
      <c r="H27" s="13">
        <v>2715.65</v>
      </c>
      <c r="I27" s="13">
        <v>1357.82</v>
      </c>
      <c r="J27" s="13">
        <v>2263.04</v>
      </c>
    </row>
    <row r="28" ht="20.1" customHeight="1" spans="1:10">
      <c r="A28" s="18">
        <v>25</v>
      </c>
      <c r="B28" s="29" t="s">
        <v>202</v>
      </c>
      <c r="C28" s="42">
        <v>13568.1705</v>
      </c>
      <c r="D28" s="42">
        <v>13568.1705</v>
      </c>
      <c r="E28" s="12">
        <v>1.8</v>
      </c>
      <c r="F28" s="24">
        <v>24422.71</v>
      </c>
      <c r="G28" s="13">
        <v>7326.81</v>
      </c>
      <c r="H28" s="13">
        <v>7326.81</v>
      </c>
      <c r="I28" s="13">
        <v>3663.41</v>
      </c>
      <c r="J28" s="13">
        <v>6105.68</v>
      </c>
    </row>
    <row r="29" ht="20.1" customHeight="1" spans="1:10">
      <c r="A29" s="18">
        <v>26</v>
      </c>
      <c r="B29" s="29" t="s">
        <v>203</v>
      </c>
      <c r="C29" s="42">
        <v>17126.418765727</v>
      </c>
      <c r="D29" s="42">
        <v>17126.418765727</v>
      </c>
      <c r="E29" s="12">
        <v>1.8</v>
      </c>
      <c r="F29" s="24">
        <v>30827.56</v>
      </c>
      <c r="G29" s="13">
        <v>9248.27</v>
      </c>
      <c r="H29" s="13">
        <v>9248.27</v>
      </c>
      <c r="I29" s="13">
        <v>4624.13</v>
      </c>
      <c r="J29" s="13">
        <v>7706.89</v>
      </c>
    </row>
    <row r="30" ht="20.1" customHeight="1" spans="1:10">
      <c r="A30" s="18">
        <v>27</v>
      </c>
      <c r="B30" s="29" t="s">
        <v>204</v>
      </c>
      <c r="C30" s="42">
        <v>10464.147</v>
      </c>
      <c r="D30" s="42">
        <v>10464.147</v>
      </c>
      <c r="E30" s="12">
        <v>1.8</v>
      </c>
      <c r="F30" s="24">
        <v>18835.47</v>
      </c>
      <c r="G30" s="13">
        <v>5650.64</v>
      </c>
      <c r="H30" s="13">
        <v>5650.64</v>
      </c>
      <c r="I30" s="13">
        <v>2825.32</v>
      </c>
      <c r="J30" s="13">
        <v>4708.87</v>
      </c>
    </row>
    <row r="31" ht="20.1" customHeight="1" spans="1:10">
      <c r="A31" s="18"/>
      <c r="B31" s="18" t="s">
        <v>20</v>
      </c>
      <c r="C31" s="30">
        <f>SUM(C4:C30)</f>
        <v>256750.401572299</v>
      </c>
      <c r="D31" s="30">
        <f>SUM(D4:D30)</f>
        <v>256750.401572299</v>
      </c>
      <c r="E31" s="12">
        <v>1.8</v>
      </c>
      <c r="F31" s="24">
        <f>SUM(F4:F30)</f>
        <v>462150.75</v>
      </c>
      <c r="G31" s="24">
        <f>SUM(G4:G30)</f>
        <v>138645.18</v>
      </c>
      <c r="H31" s="24">
        <f>SUM(H4:H30)</f>
        <v>138645.25</v>
      </c>
      <c r="I31" s="24">
        <f>SUM(I4:I30)</f>
        <v>69322.59</v>
      </c>
      <c r="J31" s="24">
        <f>SUM(J4:J30)</f>
        <v>115537.73</v>
      </c>
    </row>
    <row r="32" spans="6:6">
      <c r="F32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47916666666667" right="0.747916666666667" top="0.984027777777778" bottom="0.984027777777778" header="0.511805555555556" footer="0.511805555555556"/>
  <pageSetup paperSize="9" scale="9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J12" sqref="G12:J12"/>
    </sheetView>
  </sheetViews>
  <sheetFormatPr defaultColWidth="9" defaultRowHeight="13.5"/>
  <cols>
    <col min="1" max="1" width="6" customWidth="1"/>
    <col min="3" max="3" width="10.5" customWidth="1"/>
    <col min="4" max="4" width="11.75" customWidth="1"/>
    <col min="6" max="6" width="12.625"/>
    <col min="7" max="10" width="10.375"/>
    <col min="11" max="11" width="12.625"/>
  </cols>
  <sheetData>
    <row r="1" ht="50.25" customHeight="1" spans="1:10">
      <c r="A1" s="17" t="s">
        <v>205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2.2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ht="20.1" customHeight="1" spans="1:10">
      <c r="A4" s="18">
        <v>1</v>
      </c>
      <c r="B4" s="21" t="s">
        <v>206</v>
      </c>
      <c r="C4" s="22">
        <v>8110.95176083116</v>
      </c>
      <c r="D4" s="22">
        <v>8110.95176083116</v>
      </c>
      <c r="E4" s="23">
        <v>1.8</v>
      </c>
      <c r="F4" s="24">
        <v>14599.71</v>
      </c>
      <c r="G4" s="24">
        <v>4379.91</v>
      </c>
      <c r="H4" s="24">
        <v>4379.91</v>
      </c>
      <c r="I4" s="24">
        <v>2189.96</v>
      </c>
      <c r="J4" s="24">
        <v>3649.93</v>
      </c>
    </row>
    <row r="5" s="16" customFormat="1" ht="20.1" customHeight="1" spans="1:10">
      <c r="A5" s="25">
        <v>2</v>
      </c>
      <c r="B5" s="21" t="s">
        <v>207</v>
      </c>
      <c r="C5" s="26">
        <v>17885.6911794731</v>
      </c>
      <c r="D5" s="26">
        <v>17885.6911794731</v>
      </c>
      <c r="E5" s="27">
        <v>1.8</v>
      </c>
      <c r="F5" s="28">
        <v>32194.24</v>
      </c>
      <c r="G5" s="28">
        <v>9658.27</v>
      </c>
      <c r="H5" s="28">
        <v>9658.27</v>
      </c>
      <c r="I5" s="28">
        <v>4829.14</v>
      </c>
      <c r="J5" s="28">
        <v>8048.56</v>
      </c>
    </row>
    <row r="6" ht="20.1" customHeight="1" spans="1:10">
      <c r="A6" s="18">
        <v>3</v>
      </c>
      <c r="B6" s="21" t="s">
        <v>208</v>
      </c>
      <c r="C6" s="22">
        <v>2968.73018861689</v>
      </c>
      <c r="D6" s="22">
        <v>2968.73018861689</v>
      </c>
      <c r="E6" s="23">
        <v>1.8</v>
      </c>
      <c r="F6" s="24">
        <v>5343.71</v>
      </c>
      <c r="G6" s="24">
        <v>1603.11</v>
      </c>
      <c r="H6" s="24">
        <v>1603.11</v>
      </c>
      <c r="I6" s="24">
        <v>801.56</v>
      </c>
      <c r="J6" s="24">
        <v>1335.93</v>
      </c>
    </row>
    <row r="7" ht="20.1" customHeight="1" spans="1:10">
      <c r="A7" s="18">
        <v>4</v>
      </c>
      <c r="B7" s="21" t="s">
        <v>209</v>
      </c>
      <c r="C7" s="22">
        <v>6223.78355668768</v>
      </c>
      <c r="D7" s="22">
        <v>6223.78355668768</v>
      </c>
      <c r="E7" s="23">
        <v>1.8</v>
      </c>
      <c r="F7" s="24">
        <v>11202.8</v>
      </c>
      <c r="G7" s="24">
        <v>3360.84</v>
      </c>
      <c r="H7" s="24">
        <v>3360.84</v>
      </c>
      <c r="I7" s="24">
        <v>1680.42</v>
      </c>
      <c r="J7" s="24">
        <v>2800.7</v>
      </c>
    </row>
    <row r="8" ht="20.1" customHeight="1" spans="1:10">
      <c r="A8" s="18">
        <v>5</v>
      </c>
      <c r="B8" s="29" t="s">
        <v>210</v>
      </c>
      <c r="C8" s="22">
        <v>2427.64417923896</v>
      </c>
      <c r="D8" s="22">
        <v>2427.64417923896</v>
      </c>
      <c r="E8" s="23">
        <v>1.8</v>
      </c>
      <c r="F8" s="24">
        <v>4369.75</v>
      </c>
      <c r="G8" s="24">
        <v>1310.92</v>
      </c>
      <c r="H8" s="24">
        <v>1310.93</v>
      </c>
      <c r="I8" s="24">
        <v>655.46</v>
      </c>
      <c r="J8" s="24">
        <v>1092.44</v>
      </c>
    </row>
    <row r="9" ht="20.1" customHeight="1" spans="1:10">
      <c r="A9" s="18">
        <v>6</v>
      </c>
      <c r="B9" s="29" t="s">
        <v>211</v>
      </c>
      <c r="C9" s="22">
        <v>4310.86870369324</v>
      </c>
      <c r="D9" s="22">
        <v>4310.86870369324</v>
      </c>
      <c r="E9" s="23">
        <v>1.8</v>
      </c>
      <c r="F9" s="24">
        <v>7759.57</v>
      </c>
      <c r="G9" s="24">
        <v>2327.87</v>
      </c>
      <c r="H9" s="24">
        <v>2327.87</v>
      </c>
      <c r="I9" s="24">
        <v>1163.94</v>
      </c>
      <c r="J9" s="24">
        <v>1939.89</v>
      </c>
    </row>
    <row r="10" ht="20.1" customHeight="1" spans="1:10">
      <c r="A10" s="18">
        <v>7</v>
      </c>
      <c r="B10" s="29" t="s">
        <v>212</v>
      </c>
      <c r="C10" s="22">
        <v>1216.66421449779</v>
      </c>
      <c r="D10" s="22">
        <v>1216.66421449779</v>
      </c>
      <c r="E10" s="23">
        <v>1.8</v>
      </c>
      <c r="F10" s="24">
        <v>2189.99</v>
      </c>
      <c r="G10" s="24">
        <v>656.99</v>
      </c>
      <c r="H10" s="24">
        <v>657</v>
      </c>
      <c r="I10" s="24">
        <v>328.5</v>
      </c>
      <c r="J10" s="24">
        <v>547.5</v>
      </c>
    </row>
    <row r="11" ht="20.1" customHeight="1" spans="1:10">
      <c r="A11" s="18">
        <v>8</v>
      </c>
      <c r="B11" s="29" t="s">
        <v>213</v>
      </c>
      <c r="C11" s="22">
        <v>3602.62748401853</v>
      </c>
      <c r="D11" s="22">
        <v>3602.62748401853</v>
      </c>
      <c r="E11" s="23">
        <v>1.8</v>
      </c>
      <c r="F11" s="24">
        <v>6484.73</v>
      </c>
      <c r="G11" s="24">
        <v>1945.42</v>
      </c>
      <c r="H11" s="24">
        <v>1945.42</v>
      </c>
      <c r="I11" s="24">
        <v>972.71</v>
      </c>
      <c r="J11" s="24">
        <v>1621.18</v>
      </c>
    </row>
    <row r="12" ht="20.1" customHeight="1" spans="1:10">
      <c r="A12" s="18"/>
      <c r="B12" s="18" t="s">
        <v>20</v>
      </c>
      <c r="C12" s="30">
        <f>SUM(C4:C11)</f>
        <v>46746.9612670573</v>
      </c>
      <c r="D12" s="30">
        <f>SUM(D4:D11)</f>
        <v>46746.9612670573</v>
      </c>
      <c r="E12" s="23">
        <v>1.8</v>
      </c>
      <c r="F12" s="24">
        <f>SUM(F4:F11)</f>
        <v>84144.5</v>
      </c>
      <c r="G12" s="24">
        <f>SUM(G4:G11)</f>
        <v>25243.33</v>
      </c>
      <c r="H12" s="24">
        <f>SUM(H4:H11)</f>
        <v>25243.35</v>
      </c>
      <c r="I12" s="24">
        <f>SUM(I4:I11)</f>
        <v>12621.69</v>
      </c>
      <c r="J12" s="24">
        <f>SUM(J4:J11)</f>
        <v>21036.13</v>
      </c>
    </row>
    <row r="13" spans="6:6">
      <c r="F13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11805555555556" footer="0.51180555555555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K20" sqref="H20:K20"/>
    </sheetView>
  </sheetViews>
  <sheetFormatPr defaultColWidth="9" defaultRowHeight="13.5"/>
  <cols>
    <col min="1" max="1" width="4.375" style="1" customWidth="1"/>
    <col min="2" max="2" width="13.375" style="1" customWidth="1"/>
    <col min="3" max="3" width="20.25" style="2" customWidth="1"/>
    <col min="4" max="4" width="12.875" style="1" customWidth="1"/>
    <col min="5" max="5" width="12.625" style="1" customWidth="1"/>
    <col min="6" max="6" width="7.75" style="1" customWidth="1"/>
    <col min="7" max="7" width="13" style="1" customWidth="1"/>
    <col min="8" max="8" width="13.25" style="1" customWidth="1"/>
    <col min="9" max="9" width="13.75" style="1" customWidth="1"/>
    <col min="10" max="10" width="12.75" style="1" customWidth="1"/>
    <col min="11" max="11" width="13.375" style="1" customWidth="1"/>
    <col min="12" max="16384" width="9" style="1"/>
  </cols>
  <sheetData>
    <row r="1" ht="27" customHeight="1" spans="1:11">
      <c r="A1" s="3" t="s">
        <v>214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8" customHeight="1" spans="1:19">
      <c r="A2" s="4" t="s">
        <v>1</v>
      </c>
      <c r="B2" s="4" t="s">
        <v>215</v>
      </c>
      <c r="C2" s="5" t="s">
        <v>216</v>
      </c>
      <c r="D2" s="6" t="s">
        <v>4</v>
      </c>
      <c r="E2" s="6"/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M2" s="14"/>
      <c r="N2" s="14"/>
      <c r="O2" s="14"/>
      <c r="P2" s="14"/>
      <c r="Q2" s="14"/>
      <c r="R2" s="14"/>
      <c r="S2" s="14"/>
    </row>
    <row r="3" ht="14.1" customHeight="1" spans="1:11">
      <c r="A3" s="4"/>
      <c r="B3" s="4"/>
      <c r="C3" s="5"/>
      <c r="D3" s="4" t="s">
        <v>217</v>
      </c>
      <c r="E3" s="4" t="s">
        <v>218</v>
      </c>
      <c r="F3" s="7"/>
      <c r="G3" s="7"/>
      <c r="H3" s="7"/>
      <c r="I3" s="7"/>
      <c r="J3" s="7"/>
      <c r="K3" s="7"/>
    </row>
    <row r="4" ht="21" customHeight="1" spans="1:15">
      <c r="A4" s="4">
        <v>1</v>
      </c>
      <c r="B4" s="8" t="s">
        <v>219</v>
      </c>
      <c r="C4" s="9">
        <f>赤水!C13</f>
        <v>147404.35</v>
      </c>
      <c r="D4" s="10">
        <v>32615</v>
      </c>
      <c r="E4" s="11">
        <f>C4-D4</f>
        <v>114789.35</v>
      </c>
      <c r="F4" s="12">
        <v>1.8</v>
      </c>
      <c r="G4" s="13">
        <f>赤水!F13</f>
        <v>265327.83</v>
      </c>
      <c r="H4" s="13">
        <f>赤水!G13</f>
        <v>79598.3374</v>
      </c>
      <c r="I4" s="13">
        <f>赤水!H13</f>
        <v>79598.3542</v>
      </c>
      <c r="J4" s="13">
        <f>赤水!I13</f>
        <v>39799.1745</v>
      </c>
      <c r="K4" s="13">
        <f>赤水!J13</f>
        <v>66331.9695</v>
      </c>
      <c r="M4" s="15"/>
      <c r="N4" s="15"/>
      <c r="O4" s="15"/>
    </row>
    <row r="5" ht="21" customHeight="1" spans="1:14">
      <c r="A5" s="4">
        <v>2</v>
      </c>
      <c r="B5" s="8" t="s">
        <v>220</v>
      </c>
      <c r="C5" s="9">
        <f>拱桥!C12</f>
        <v>89807.87</v>
      </c>
      <c r="D5" s="10">
        <v>9591</v>
      </c>
      <c r="E5" s="11">
        <f>C5-D5</f>
        <v>80216.87</v>
      </c>
      <c r="F5" s="12">
        <v>1.8</v>
      </c>
      <c r="G5" s="13">
        <f>拱桥!F12</f>
        <v>161654.18</v>
      </c>
      <c r="H5" s="13">
        <f>拱桥!G12</f>
        <v>48496.26</v>
      </c>
      <c r="I5" s="13">
        <f>拱桥!H12</f>
        <v>48496.25</v>
      </c>
      <c r="J5" s="13">
        <f>拱桥!I12</f>
        <v>24248.12</v>
      </c>
      <c r="K5" s="13">
        <f>拱桥!J12</f>
        <v>40413.55</v>
      </c>
      <c r="M5" s="15"/>
      <c r="N5" s="15"/>
    </row>
    <row r="6" ht="21" customHeight="1" spans="1:14">
      <c r="A6" s="4">
        <v>3</v>
      </c>
      <c r="B6" s="8" t="s">
        <v>221</v>
      </c>
      <c r="C6" s="9">
        <f>官田!C16</f>
        <v>111255.93</v>
      </c>
      <c r="D6" s="10">
        <v>14930</v>
      </c>
      <c r="E6" s="11">
        <f>C6-D6</f>
        <v>96325.93</v>
      </c>
      <c r="F6" s="12">
        <v>1.8</v>
      </c>
      <c r="G6" s="13">
        <f>官田!F16</f>
        <v>200260.69</v>
      </c>
      <c r="H6" s="13">
        <f>官田!G16</f>
        <v>60078.16</v>
      </c>
      <c r="I6" s="13">
        <f>官田!H16</f>
        <v>60078.23</v>
      </c>
      <c r="J6" s="13">
        <f>官田!I16</f>
        <v>30039.11</v>
      </c>
      <c r="K6" s="13">
        <f>官田!J16</f>
        <v>50065.19</v>
      </c>
      <c r="M6" s="15"/>
      <c r="N6" s="15"/>
    </row>
    <row r="7" ht="21" customHeight="1" spans="1:14">
      <c r="A7" s="4">
        <v>4</v>
      </c>
      <c r="B7" s="8" t="s">
        <v>222</v>
      </c>
      <c r="C7" s="9">
        <f>桂林!C13</f>
        <v>66888.9678645885</v>
      </c>
      <c r="D7" s="10">
        <v>16193</v>
      </c>
      <c r="E7" s="11">
        <f t="shared" ref="E7:E20" si="0">C7-D7</f>
        <v>50695.9678645885</v>
      </c>
      <c r="F7" s="12">
        <v>1.8</v>
      </c>
      <c r="G7" s="13">
        <f>桂林!F13</f>
        <v>120400.11</v>
      </c>
      <c r="H7" s="13">
        <f>桂林!G13</f>
        <v>36120.01</v>
      </c>
      <c r="I7" s="13">
        <f>桂林!H13</f>
        <v>36120.05</v>
      </c>
      <c r="J7" s="13">
        <f>桂林!I13</f>
        <v>18060</v>
      </c>
      <c r="K7" s="13">
        <f>桂林!J13</f>
        <v>30100.05</v>
      </c>
      <c r="M7" s="15"/>
      <c r="N7" s="15"/>
    </row>
    <row r="8" ht="21" customHeight="1" spans="1:14">
      <c r="A8" s="4">
        <v>5</v>
      </c>
      <c r="B8" s="8" t="s">
        <v>223</v>
      </c>
      <c r="C8" s="9">
        <f>和平!C11</f>
        <v>62217.985963529</v>
      </c>
      <c r="D8" s="10">
        <v>9454</v>
      </c>
      <c r="E8" s="11">
        <f t="shared" si="0"/>
        <v>52763.985963529</v>
      </c>
      <c r="F8" s="12">
        <v>1.8</v>
      </c>
      <c r="G8" s="13">
        <f>和平!F11</f>
        <v>111992.4</v>
      </c>
      <c r="H8" s="13">
        <f>和平!G11</f>
        <v>33597.72</v>
      </c>
      <c r="I8" s="13">
        <f>和平!H11</f>
        <v>33597.72</v>
      </c>
      <c r="J8" s="13">
        <f>和平!I11</f>
        <v>16798.86</v>
      </c>
      <c r="K8" s="13">
        <f>和平!J11</f>
        <v>27998.1</v>
      </c>
      <c r="M8" s="15"/>
      <c r="N8" s="15"/>
    </row>
    <row r="9" ht="21" customHeight="1" spans="1:14">
      <c r="A9" s="4">
        <v>6</v>
      </c>
      <c r="B9" s="8" t="s">
        <v>224</v>
      </c>
      <c r="C9" s="9">
        <f>菁城!C8</f>
        <v>10009.7213179174</v>
      </c>
      <c r="D9" s="10">
        <v>1473</v>
      </c>
      <c r="E9" s="11">
        <f t="shared" si="0"/>
        <v>8536.7213179174</v>
      </c>
      <c r="F9" s="12">
        <v>1.8</v>
      </c>
      <c r="G9" s="13">
        <f>菁城!F8</f>
        <v>18017.52</v>
      </c>
      <c r="H9" s="13">
        <f>菁城!G8</f>
        <v>5405.25</v>
      </c>
      <c r="I9" s="13">
        <f>菁城!H8</f>
        <v>5405.25</v>
      </c>
      <c r="J9" s="13">
        <f>菁城!I8</f>
        <v>2702.63</v>
      </c>
      <c r="K9" s="13">
        <f>菁城!J8</f>
        <v>4504.39</v>
      </c>
      <c r="M9" s="15"/>
      <c r="N9" s="15"/>
    </row>
    <row r="10" ht="21" customHeight="1" spans="1:14">
      <c r="A10" s="4">
        <v>7</v>
      </c>
      <c r="B10" s="8" t="s">
        <v>225</v>
      </c>
      <c r="C10" s="9">
        <f>灵地!C15</f>
        <v>109622.554658178</v>
      </c>
      <c r="D10" s="10">
        <v>29496</v>
      </c>
      <c r="E10" s="11">
        <f t="shared" si="0"/>
        <v>80126.554658178</v>
      </c>
      <c r="F10" s="12">
        <v>1.8</v>
      </c>
      <c r="G10" s="13">
        <f>灵地!F15</f>
        <v>197320.63</v>
      </c>
      <c r="H10" s="13">
        <f>灵地!G15</f>
        <v>59196.17</v>
      </c>
      <c r="I10" s="13">
        <f>灵地!H15</f>
        <v>59196.19</v>
      </c>
      <c r="J10" s="13">
        <f>灵地!I15</f>
        <v>29598.1</v>
      </c>
      <c r="K10" s="13">
        <f>灵地!J15</f>
        <v>49330.17</v>
      </c>
      <c r="M10" s="15"/>
      <c r="N10" s="15"/>
    </row>
    <row r="11" ht="21" customHeight="1" spans="1:14">
      <c r="A11" s="4">
        <v>8</v>
      </c>
      <c r="B11" s="8" t="s">
        <v>226</v>
      </c>
      <c r="C11" s="9">
        <f>芦芝!C11</f>
        <v>95407.6853257682</v>
      </c>
      <c r="D11" s="10">
        <v>26253</v>
      </c>
      <c r="E11" s="11">
        <f t="shared" si="0"/>
        <v>69154.6853257682</v>
      </c>
      <c r="F11" s="12">
        <v>1.8</v>
      </c>
      <c r="G11" s="13">
        <f>芦芝!F11</f>
        <v>171733.86</v>
      </c>
      <c r="H11" s="13">
        <f>芦芝!G11</f>
        <v>51520.15</v>
      </c>
      <c r="I11" s="13">
        <f>芦芝!H11</f>
        <v>51520.16</v>
      </c>
      <c r="J11" s="13">
        <f>芦芝!I11</f>
        <v>25760.08</v>
      </c>
      <c r="K11" s="13">
        <f>芦芝!J11</f>
        <v>42933.47</v>
      </c>
      <c r="M11" s="15"/>
      <c r="N11" s="15"/>
    </row>
    <row r="12" ht="21" customHeight="1" spans="1:14">
      <c r="A12" s="4">
        <v>9</v>
      </c>
      <c r="B12" s="8" t="s">
        <v>227</v>
      </c>
      <c r="C12" s="9">
        <f>南洋!C14</f>
        <v>89962.4964468292</v>
      </c>
      <c r="D12" s="10">
        <v>27640</v>
      </c>
      <c r="E12" s="11">
        <f t="shared" si="0"/>
        <v>62322.4964468292</v>
      </c>
      <c r="F12" s="12">
        <v>1.8</v>
      </c>
      <c r="G12" s="13">
        <f>南洋!F14</f>
        <v>161932.53</v>
      </c>
      <c r="H12" s="13">
        <f>南洋!G14</f>
        <v>48579.74</v>
      </c>
      <c r="I12" s="13">
        <f>南洋!H14</f>
        <v>48579.77</v>
      </c>
      <c r="J12" s="13">
        <f>南洋!I14</f>
        <v>24289.88</v>
      </c>
      <c r="K12" s="13">
        <f>南洋!J14</f>
        <v>40483.14</v>
      </c>
      <c r="M12" s="15"/>
      <c r="N12" s="15"/>
    </row>
    <row r="13" ht="21" customHeight="1" spans="1:15">
      <c r="A13" s="4">
        <v>10</v>
      </c>
      <c r="B13" s="8" t="s">
        <v>228</v>
      </c>
      <c r="C13" s="9">
        <f>双洋!C16</f>
        <v>239049.27</v>
      </c>
      <c r="D13" s="10">
        <v>75450</v>
      </c>
      <c r="E13" s="11">
        <f t="shared" si="0"/>
        <v>163599.27</v>
      </c>
      <c r="F13" s="12">
        <v>1.8</v>
      </c>
      <c r="G13" s="13">
        <f>双洋!F16</f>
        <v>430288.686</v>
      </c>
      <c r="H13" s="13">
        <f>双洋!G16</f>
        <v>129086.5774</v>
      </c>
      <c r="I13" s="13">
        <f>双洋!H16</f>
        <v>129086.6172</v>
      </c>
      <c r="J13" s="13">
        <f>双洋!I16</f>
        <v>64543.3034</v>
      </c>
      <c r="K13" s="13">
        <f>双洋!J16</f>
        <v>107572.1775</v>
      </c>
      <c r="M13" s="15"/>
      <c r="N13" s="15"/>
      <c r="O13" s="15"/>
    </row>
    <row r="14" ht="21" customHeight="1" spans="1:14">
      <c r="A14" s="4">
        <v>11</v>
      </c>
      <c r="B14" s="8" t="s">
        <v>229</v>
      </c>
      <c r="C14" s="9">
        <f>新桥!C27</f>
        <v>488475.95</v>
      </c>
      <c r="D14" s="10">
        <v>157955</v>
      </c>
      <c r="E14" s="11">
        <f t="shared" si="0"/>
        <v>330520.95</v>
      </c>
      <c r="F14" s="12">
        <v>1.8</v>
      </c>
      <c r="G14" s="13">
        <f>新桥!F27</f>
        <v>879256.72</v>
      </c>
      <c r="H14" s="13">
        <f>新桥!G27</f>
        <v>263776.99</v>
      </c>
      <c r="I14" s="13">
        <f>新桥!H27</f>
        <v>263777.02</v>
      </c>
      <c r="J14" s="13">
        <f>新桥!I27</f>
        <v>131888.51</v>
      </c>
      <c r="K14" s="13">
        <f>新桥!J27</f>
        <v>219814.2</v>
      </c>
      <c r="M14" s="15"/>
      <c r="N14" s="15"/>
    </row>
    <row r="15" ht="21" customHeight="1" spans="1:14">
      <c r="A15" s="4">
        <v>12</v>
      </c>
      <c r="B15" s="8" t="s">
        <v>230</v>
      </c>
      <c r="C15" s="9">
        <f>吾祠!C13</f>
        <v>109656.885</v>
      </c>
      <c r="D15" s="10">
        <v>63623</v>
      </c>
      <c r="E15" s="11">
        <f t="shared" si="0"/>
        <v>46033.885</v>
      </c>
      <c r="F15" s="12">
        <v>1.8</v>
      </c>
      <c r="G15" s="13">
        <f>吾祠!F13</f>
        <v>197382.37</v>
      </c>
      <c r="H15" s="13">
        <f>吾祠!G13</f>
        <v>59214.7</v>
      </c>
      <c r="I15" s="13">
        <f>吾祠!H13</f>
        <v>59214.71</v>
      </c>
      <c r="J15" s="13">
        <f>吾祠!I13</f>
        <v>29607.37</v>
      </c>
      <c r="K15" s="13">
        <f>吾祠!J13</f>
        <v>49345.59</v>
      </c>
      <c r="M15" s="15"/>
      <c r="N15" s="15"/>
    </row>
    <row r="16" ht="21" customHeight="1" spans="1:14">
      <c r="A16" s="4">
        <v>13</v>
      </c>
      <c r="B16" s="8" t="s">
        <v>231</v>
      </c>
      <c r="C16" s="9">
        <f>溪南!C20</f>
        <v>228681.11</v>
      </c>
      <c r="D16" s="10">
        <v>44957</v>
      </c>
      <c r="E16" s="11">
        <f t="shared" si="0"/>
        <v>183724.11</v>
      </c>
      <c r="F16" s="12">
        <v>1.8</v>
      </c>
      <c r="G16" s="13">
        <f>溪南!F20</f>
        <v>411626</v>
      </c>
      <c r="H16" s="13">
        <f>溪南!G20</f>
        <v>123487.77</v>
      </c>
      <c r="I16" s="13">
        <f>溪南!H20</f>
        <v>123487.8</v>
      </c>
      <c r="J16" s="13">
        <f>溪南!I20</f>
        <v>61743.89</v>
      </c>
      <c r="K16" s="13">
        <f>溪南!J20</f>
        <v>102906.54</v>
      </c>
      <c r="M16" s="15"/>
      <c r="N16" s="15"/>
    </row>
    <row r="17" ht="21" customHeight="1" spans="1:13">
      <c r="A17" s="4">
        <v>14</v>
      </c>
      <c r="B17" s="8" t="s">
        <v>232</v>
      </c>
      <c r="C17" s="9">
        <f>象湖!C16</f>
        <v>118268.802970688</v>
      </c>
      <c r="D17" s="10">
        <v>27012</v>
      </c>
      <c r="E17" s="11">
        <f t="shared" si="0"/>
        <v>91256.802970688</v>
      </c>
      <c r="F17" s="12">
        <v>1.8</v>
      </c>
      <c r="G17" s="13">
        <f>象湖!F16</f>
        <v>212883.85</v>
      </c>
      <c r="H17" s="13">
        <f>象湖!G16</f>
        <v>63865.13</v>
      </c>
      <c r="I17" s="13">
        <f>象湖!H16</f>
        <v>63865.16</v>
      </c>
      <c r="J17" s="13">
        <f>象湖!I16</f>
        <v>31932.57</v>
      </c>
      <c r="K17" s="13">
        <f>象湖!J16</f>
        <v>53220.99</v>
      </c>
      <c r="M17" s="15"/>
    </row>
    <row r="18" ht="21" customHeight="1" spans="1:13">
      <c r="A18" s="4">
        <v>15</v>
      </c>
      <c r="B18" s="8" t="s">
        <v>233</v>
      </c>
      <c r="C18" s="9">
        <f>永福!C31</f>
        <v>256750.401572299</v>
      </c>
      <c r="D18" s="10">
        <v>87879</v>
      </c>
      <c r="E18" s="11">
        <f t="shared" si="0"/>
        <v>168871.401572299</v>
      </c>
      <c r="F18" s="12">
        <v>1.8</v>
      </c>
      <c r="G18" s="13">
        <f>永福!F31</f>
        <v>462150.75</v>
      </c>
      <c r="H18" s="13">
        <f>永福!G31</f>
        <v>138645.18</v>
      </c>
      <c r="I18" s="13">
        <f>永福!H31</f>
        <v>138645.25</v>
      </c>
      <c r="J18" s="13">
        <f>永福!I31</f>
        <v>69322.59</v>
      </c>
      <c r="K18" s="13">
        <f>永福!J31</f>
        <v>115537.73</v>
      </c>
      <c r="M18" s="15"/>
    </row>
    <row r="19" ht="21" customHeight="1" spans="1:13">
      <c r="A19" s="4">
        <v>16</v>
      </c>
      <c r="B19" s="8" t="s">
        <v>234</v>
      </c>
      <c r="C19" s="9">
        <f>西元!C12</f>
        <v>46746.9612670573</v>
      </c>
      <c r="D19" s="10">
        <v>7038</v>
      </c>
      <c r="E19" s="11">
        <f t="shared" si="0"/>
        <v>39708.9612670573</v>
      </c>
      <c r="F19" s="12">
        <v>1.8</v>
      </c>
      <c r="G19" s="13">
        <f>西元!F12</f>
        <v>84144.5</v>
      </c>
      <c r="H19" s="13">
        <f>西元!G12</f>
        <v>25243.33</v>
      </c>
      <c r="I19" s="13">
        <f>西元!H12</f>
        <v>25243.35</v>
      </c>
      <c r="J19" s="13">
        <f>西元!I12</f>
        <v>12621.69</v>
      </c>
      <c r="K19" s="13">
        <f>西元!J12</f>
        <v>21036.13</v>
      </c>
      <c r="M19" s="15"/>
    </row>
    <row r="20" ht="23.1" customHeight="1" spans="1:11">
      <c r="A20" s="4"/>
      <c r="B20" s="12" t="s">
        <v>20</v>
      </c>
      <c r="C20" s="9">
        <f>SUM(C4:C19)</f>
        <v>2270206.94238685</v>
      </c>
      <c r="D20" s="12">
        <f>SUM(D4:D19)</f>
        <v>631559</v>
      </c>
      <c r="E20" s="11">
        <f t="shared" si="0"/>
        <v>1638647.94238685</v>
      </c>
      <c r="F20" s="12">
        <v>1.8</v>
      </c>
      <c r="G20" s="13">
        <f>SUM(G4:G19)</f>
        <v>4086372.626</v>
      </c>
      <c r="H20" s="13">
        <f>SUM(H4:H19)</f>
        <v>1225911.4748</v>
      </c>
      <c r="I20" s="13">
        <f>SUM(I4:I19)</f>
        <v>1225911.8814</v>
      </c>
      <c r="J20" s="13">
        <f>SUM(J4:J19)</f>
        <v>612955.8779</v>
      </c>
      <c r="K20" s="13">
        <f>SUM(K4:K19)</f>
        <v>1021593.387</v>
      </c>
    </row>
  </sheetData>
  <mergeCells count="12">
    <mergeCell ref="A1:K1"/>
    <mergeCell ref="D2:E2"/>
    <mergeCell ref="M2:S2"/>
    <mergeCell ref="A2:A3"/>
    <mergeCell ref="B2:B3"/>
    <mergeCell ref="C2:C3"/>
    <mergeCell ref="F2:F3"/>
    <mergeCell ref="G2:G3"/>
    <mergeCell ref="H2:H3"/>
    <mergeCell ref="I2:I3"/>
    <mergeCell ref="J2:J3"/>
    <mergeCell ref="K2:K3"/>
  </mergeCells>
  <printOptions horizontalCentered="1"/>
  <pageMargins left="0" right="0" top="0.590277777777778" bottom="0.196527777777778" header="0.511805555555556" footer="0.314583333333333"/>
  <pageSetup paperSize="9" scale="95" orientation="landscape"/>
  <headerFooter/>
  <ignoredErrors>
    <ignoredError sqref="G14:K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D22" sqref="D22"/>
    </sheetView>
  </sheetViews>
  <sheetFormatPr defaultColWidth="9" defaultRowHeight="13.5"/>
  <cols>
    <col min="2" max="2" width="11.625" customWidth="1"/>
    <col min="3" max="3" width="13.125" style="85" customWidth="1"/>
    <col min="4" max="4" width="16.25" style="79" customWidth="1"/>
    <col min="6" max="6" width="11.625" style="31" customWidth="1"/>
    <col min="7" max="10" width="10.375"/>
    <col min="11" max="11" width="11.5"/>
    <col min="12" max="12" width="12.625"/>
    <col min="13" max="13" width="10.5" customWidth="1"/>
    <col min="14" max="14" width="10.375"/>
  </cols>
  <sheetData>
    <row r="1" ht="42.75" customHeight="1" spans="1:10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80" t="s">
        <v>3</v>
      </c>
      <c r="D2" s="65" t="s">
        <v>4</v>
      </c>
      <c r="E2" s="20" t="s">
        <v>5</v>
      </c>
      <c r="F2" s="86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24" customHeight="1" spans="1:10">
      <c r="A3" s="18"/>
      <c r="B3" s="18"/>
      <c r="C3" s="80"/>
      <c r="D3" s="65"/>
      <c r="E3" s="20"/>
      <c r="F3" s="86"/>
      <c r="G3" s="20"/>
      <c r="H3" s="20"/>
      <c r="I3" s="20"/>
      <c r="J3" s="20"/>
    </row>
    <row r="4" ht="20.1" customHeight="1" spans="1:10">
      <c r="A4" s="18">
        <v>1</v>
      </c>
      <c r="B4" s="87" t="s">
        <v>22</v>
      </c>
      <c r="C4" s="81">
        <v>14619.85</v>
      </c>
      <c r="D4" s="81">
        <v>14619.85</v>
      </c>
      <c r="E4" s="23">
        <v>1.8</v>
      </c>
      <c r="F4" s="88">
        <v>26315.73</v>
      </c>
      <c r="G4" s="24">
        <v>7894.72</v>
      </c>
      <c r="H4" s="24">
        <v>7894.72</v>
      </c>
      <c r="I4" s="24">
        <v>3947.36</v>
      </c>
      <c r="J4" s="24">
        <v>6578.93</v>
      </c>
    </row>
    <row r="5" ht="20.1" customHeight="1" spans="1:10">
      <c r="A5" s="18">
        <v>2</v>
      </c>
      <c r="B5" s="23" t="s">
        <v>23</v>
      </c>
      <c r="C5" s="81">
        <v>11245.3</v>
      </c>
      <c r="D5" s="81">
        <v>11245.3</v>
      </c>
      <c r="E5" s="23">
        <v>1.8</v>
      </c>
      <c r="F5" s="88">
        <v>20241.54</v>
      </c>
      <c r="G5" s="24">
        <v>6072.46</v>
      </c>
      <c r="H5" s="24">
        <v>6072.46</v>
      </c>
      <c r="I5" s="24">
        <v>3036.23</v>
      </c>
      <c r="J5" s="24">
        <v>5060.39</v>
      </c>
    </row>
    <row r="6" ht="20.1" customHeight="1" spans="1:10">
      <c r="A6" s="18">
        <v>3</v>
      </c>
      <c r="B6" s="23" t="s">
        <v>24</v>
      </c>
      <c r="C6" s="81">
        <v>8303.17</v>
      </c>
      <c r="D6" s="81">
        <v>8303.17</v>
      </c>
      <c r="E6" s="23">
        <v>1.8</v>
      </c>
      <c r="F6" s="88">
        <v>14945.71</v>
      </c>
      <c r="G6" s="24">
        <v>4483.71</v>
      </c>
      <c r="H6" s="24">
        <v>4483.71</v>
      </c>
      <c r="I6" s="24">
        <v>2241.86</v>
      </c>
      <c r="J6" s="24">
        <v>3736.43</v>
      </c>
    </row>
    <row r="7" ht="20.1" customHeight="1" spans="1:10">
      <c r="A7" s="18">
        <v>4</v>
      </c>
      <c r="B7" s="23" t="s">
        <v>25</v>
      </c>
      <c r="C7" s="81">
        <v>12087.75</v>
      </c>
      <c r="D7" s="81">
        <v>12087.75</v>
      </c>
      <c r="E7" s="23">
        <v>1.8</v>
      </c>
      <c r="F7" s="88">
        <v>21757.95</v>
      </c>
      <c r="G7" s="28">
        <v>6527.38</v>
      </c>
      <c r="H7" s="24">
        <v>6527.39</v>
      </c>
      <c r="I7" s="24">
        <v>3263.69</v>
      </c>
      <c r="J7" s="24">
        <v>5439.49</v>
      </c>
    </row>
    <row r="8" ht="20.1" customHeight="1" spans="1:10">
      <c r="A8" s="18">
        <v>5</v>
      </c>
      <c r="B8" s="23" t="s">
        <v>26</v>
      </c>
      <c r="C8" s="81">
        <v>14517.67</v>
      </c>
      <c r="D8" s="81">
        <v>14517.67</v>
      </c>
      <c r="E8" s="23">
        <v>1.8</v>
      </c>
      <c r="F8" s="88">
        <v>26131.81</v>
      </c>
      <c r="G8" s="28">
        <v>7839.55</v>
      </c>
      <c r="H8" s="24">
        <v>7839.54</v>
      </c>
      <c r="I8" s="24">
        <v>3919.77</v>
      </c>
      <c r="J8" s="24">
        <v>6532.95</v>
      </c>
    </row>
    <row r="9" ht="20.1" customHeight="1" spans="1:10">
      <c r="A9" s="18">
        <v>6</v>
      </c>
      <c r="B9" s="23" t="s">
        <v>27</v>
      </c>
      <c r="C9" s="81">
        <v>4314.57</v>
      </c>
      <c r="D9" s="81">
        <v>4314.57</v>
      </c>
      <c r="E9" s="23">
        <v>1.8</v>
      </c>
      <c r="F9" s="88">
        <v>7766.23</v>
      </c>
      <c r="G9" s="24">
        <v>2329.87</v>
      </c>
      <c r="H9" s="24">
        <v>2329.87</v>
      </c>
      <c r="I9" s="24">
        <v>1164.93</v>
      </c>
      <c r="J9" s="24">
        <v>1941.56</v>
      </c>
    </row>
    <row r="10" s="16" customFormat="1" ht="20.1" customHeight="1" spans="1:10">
      <c r="A10" s="25">
        <v>7</v>
      </c>
      <c r="B10" s="27" t="s">
        <v>28</v>
      </c>
      <c r="C10" s="89">
        <v>7993.56</v>
      </c>
      <c r="D10" s="89">
        <v>7993.56</v>
      </c>
      <c r="E10" s="27">
        <v>1.8</v>
      </c>
      <c r="F10" s="90">
        <v>14388.41</v>
      </c>
      <c r="G10" s="28">
        <v>4316.53</v>
      </c>
      <c r="H10" s="28">
        <v>4316.52</v>
      </c>
      <c r="I10" s="28">
        <v>2158.26</v>
      </c>
      <c r="J10" s="28">
        <v>3597.1</v>
      </c>
    </row>
    <row r="11" ht="20.1" customHeight="1" spans="1:10">
      <c r="A11" s="18">
        <v>8</v>
      </c>
      <c r="B11" s="23" t="s">
        <v>29</v>
      </c>
      <c r="C11" s="81">
        <v>16726</v>
      </c>
      <c r="D11" s="81">
        <v>16726</v>
      </c>
      <c r="E11" s="23">
        <v>1.8</v>
      </c>
      <c r="F11" s="88">
        <v>30106.8</v>
      </c>
      <c r="G11" s="24">
        <v>9032.04</v>
      </c>
      <c r="H11" s="24">
        <v>9032.04</v>
      </c>
      <c r="I11" s="24">
        <v>4516.02</v>
      </c>
      <c r="J11" s="24">
        <v>7526.7</v>
      </c>
    </row>
    <row r="12" ht="20.1" customHeight="1" spans="1:10">
      <c r="A12" s="18"/>
      <c r="B12" s="18" t="s">
        <v>20</v>
      </c>
      <c r="C12" s="80">
        <f>SUM(C4:C11)</f>
        <v>89807.87</v>
      </c>
      <c r="D12" s="80">
        <f>SUM(D4:D11)</f>
        <v>89807.87</v>
      </c>
      <c r="E12" s="23">
        <v>1.8</v>
      </c>
      <c r="F12" s="88">
        <f>SUM(F4:F11)</f>
        <v>161654.18</v>
      </c>
      <c r="G12" s="24">
        <f>SUM(G4:G11)</f>
        <v>48496.26</v>
      </c>
      <c r="H12" s="24">
        <f>SUM(H4:H11)</f>
        <v>48496.25</v>
      </c>
      <c r="I12" s="24">
        <f>SUM(I4:I11)</f>
        <v>24248.12</v>
      </c>
      <c r="J12" s="24">
        <f>SUM(J4:J11)</f>
        <v>40413.55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747916666666667" bottom="0.747916666666667" header="0.313888888888889" footer="0.313888888888889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4" sqref="$A14:$XFD14"/>
    </sheetView>
  </sheetViews>
  <sheetFormatPr defaultColWidth="9" defaultRowHeight="13.5"/>
  <cols>
    <col min="3" max="3" width="11.5" style="79"/>
    <col min="4" max="4" width="17.75" style="79" customWidth="1"/>
    <col min="6" max="6" width="11.5" customWidth="1"/>
    <col min="7" max="10" width="10.375" customWidth="1"/>
  </cols>
  <sheetData>
    <row r="1" ht="42" customHeight="1" spans="1:10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80" t="s">
        <v>3</v>
      </c>
      <c r="D2" s="19" t="s">
        <v>31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6" customHeight="1" spans="1:10">
      <c r="A3" s="18"/>
      <c r="B3" s="18"/>
      <c r="C3" s="80"/>
      <c r="D3" s="19"/>
      <c r="E3" s="20"/>
      <c r="F3" s="20"/>
      <c r="G3" s="20"/>
      <c r="H3" s="20"/>
      <c r="I3" s="20"/>
      <c r="J3" s="20"/>
    </row>
    <row r="4" s="45" customFormat="1" ht="20.1" customHeight="1" spans="1:10">
      <c r="A4" s="4">
        <v>1</v>
      </c>
      <c r="B4" s="29" t="s">
        <v>32</v>
      </c>
      <c r="C4" s="81">
        <v>4136.87</v>
      </c>
      <c r="D4" s="81">
        <v>4136.87</v>
      </c>
      <c r="E4" s="12">
        <v>1.8</v>
      </c>
      <c r="F4" s="13">
        <v>7446.37</v>
      </c>
      <c r="G4" s="13">
        <v>2233.91</v>
      </c>
      <c r="H4" s="13">
        <v>2233.91</v>
      </c>
      <c r="I4" s="13">
        <v>1116.96</v>
      </c>
      <c r="J4" s="13">
        <v>1861.59</v>
      </c>
    </row>
    <row r="5" ht="20.1" customHeight="1" spans="1:10">
      <c r="A5" s="4">
        <v>2</v>
      </c>
      <c r="B5" s="82" t="s">
        <v>33</v>
      </c>
      <c r="C5" s="81">
        <v>10238.98</v>
      </c>
      <c r="D5" s="81">
        <v>10238.98</v>
      </c>
      <c r="E5" s="12">
        <v>1.8</v>
      </c>
      <c r="F5" s="83">
        <v>18430.16</v>
      </c>
      <c r="G5" s="83">
        <v>5529.05</v>
      </c>
      <c r="H5" s="24">
        <v>5529.05</v>
      </c>
      <c r="I5" s="83">
        <v>2764.52</v>
      </c>
      <c r="J5" s="83">
        <v>4607.54</v>
      </c>
    </row>
    <row r="6" ht="20.1" customHeight="1" spans="1:10">
      <c r="A6" s="4">
        <v>3</v>
      </c>
      <c r="B6" s="21" t="s">
        <v>34</v>
      </c>
      <c r="C6" s="81">
        <v>22118.97</v>
      </c>
      <c r="D6" s="81">
        <v>22118.97</v>
      </c>
      <c r="E6" s="12">
        <v>1.8</v>
      </c>
      <c r="F6" s="24">
        <v>39814.15</v>
      </c>
      <c r="G6" s="24">
        <v>11944.24</v>
      </c>
      <c r="H6" s="24">
        <v>11944.25</v>
      </c>
      <c r="I6" s="24">
        <v>5972.12</v>
      </c>
      <c r="J6" s="24">
        <v>9953.54</v>
      </c>
    </row>
    <row r="7" ht="20.1" customHeight="1" spans="1:10">
      <c r="A7" s="4">
        <v>4</v>
      </c>
      <c r="B7" s="21" t="s">
        <v>35</v>
      </c>
      <c r="C7" s="81">
        <v>9988.97</v>
      </c>
      <c r="D7" s="81">
        <v>9988.97</v>
      </c>
      <c r="E7" s="12">
        <v>1.8</v>
      </c>
      <c r="F7" s="24">
        <v>17980.15</v>
      </c>
      <c r="G7" s="24">
        <v>5394.04</v>
      </c>
      <c r="H7" s="24">
        <v>5394.05</v>
      </c>
      <c r="I7" s="24">
        <v>2697.02</v>
      </c>
      <c r="J7" s="24">
        <v>4495.04</v>
      </c>
    </row>
    <row r="8" ht="20.1" customHeight="1" spans="1:10">
      <c r="A8" s="4">
        <v>5</v>
      </c>
      <c r="B8" s="21" t="s">
        <v>36</v>
      </c>
      <c r="C8" s="81">
        <v>12599.29</v>
      </c>
      <c r="D8" s="81">
        <v>12599.29</v>
      </c>
      <c r="E8" s="12">
        <v>1.8</v>
      </c>
      <c r="F8" s="24">
        <v>22678.72</v>
      </c>
      <c r="G8" s="24">
        <v>6803.61</v>
      </c>
      <c r="H8" s="24">
        <v>6803.62</v>
      </c>
      <c r="I8" s="24">
        <v>3401.81</v>
      </c>
      <c r="J8" s="24">
        <v>5669.68</v>
      </c>
    </row>
    <row r="9" ht="20.1" customHeight="1" spans="1:10">
      <c r="A9" s="4">
        <v>6</v>
      </c>
      <c r="B9" s="21" t="s">
        <v>37</v>
      </c>
      <c r="C9" s="81">
        <v>8629.5</v>
      </c>
      <c r="D9" s="81">
        <v>8629.5</v>
      </c>
      <c r="E9" s="12">
        <v>1.8</v>
      </c>
      <c r="F9" s="24">
        <v>15533.1</v>
      </c>
      <c r="G9" s="24">
        <v>4659.92</v>
      </c>
      <c r="H9" s="24">
        <v>4659.93</v>
      </c>
      <c r="I9" s="24">
        <v>2329.97</v>
      </c>
      <c r="J9" s="24">
        <v>3883.28</v>
      </c>
    </row>
    <row r="10" ht="20.1" customHeight="1" spans="1:10">
      <c r="A10" s="4">
        <v>7</v>
      </c>
      <c r="B10" s="21" t="s">
        <v>38</v>
      </c>
      <c r="C10" s="81">
        <v>9153.29</v>
      </c>
      <c r="D10" s="81">
        <v>9153.29</v>
      </c>
      <c r="E10" s="12">
        <v>1.8</v>
      </c>
      <c r="F10" s="24">
        <v>16475.92</v>
      </c>
      <c r="G10" s="24">
        <v>4942.77</v>
      </c>
      <c r="H10" s="24">
        <v>4942.78</v>
      </c>
      <c r="I10" s="24">
        <v>2471.39</v>
      </c>
      <c r="J10" s="24">
        <v>4118.98</v>
      </c>
    </row>
    <row r="11" ht="20.1" customHeight="1" spans="1:10">
      <c r="A11" s="4">
        <v>8</v>
      </c>
      <c r="B11" s="21" t="s">
        <v>39</v>
      </c>
      <c r="C11" s="81">
        <v>7437.26</v>
      </c>
      <c r="D11" s="81">
        <v>7437.26</v>
      </c>
      <c r="E11" s="12">
        <v>1.8</v>
      </c>
      <c r="F11" s="24">
        <v>13387.07</v>
      </c>
      <c r="G11" s="24">
        <v>4016.12</v>
      </c>
      <c r="H11" s="24">
        <v>4016.12</v>
      </c>
      <c r="I11" s="24">
        <v>2008.06</v>
      </c>
      <c r="J11" s="24">
        <v>3346.77</v>
      </c>
    </row>
    <row r="12" ht="20.1" customHeight="1" spans="1:10">
      <c r="A12" s="4">
        <v>9</v>
      </c>
      <c r="B12" s="21" t="s">
        <v>40</v>
      </c>
      <c r="C12" s="81">
        <v>2197.41</v>
      </c>
      <c r="D12" s="81">
        <v>2197.41</v>
      </c>
      <c r="E12" s="12">
        <v>1.8</v>
      </c>
      <c r="F12" s="24">
        <v>3955.34</v>
      </c>
      <c r="G12" s="24">
        <v>1186.6</v>
      </c>
      <c r="H12" s="24">
        <v>1186.6</v>
      </c>
      <c r="I12" s="24">
        <v>593.3</v>
      </c>
      <c r="J12" s="24">
        <v>988.84</v>
      </c>
    </row>
    <row r="13" ht="20.1" customHeight="1" spans="1:10">
      <c r="A13" s="4">
        <v>10</v>
      </c>
      <c r="B13" s="21" t="s">
        <v>41</v>
      </c>
      <c r="C13" s="81">
        <v>3648.37</v>
      </c>
      <c r="D13" s="81">
        <v>3648.37</v>
      </c>
      <c r="E13" s="12">
        <v>1.8</v>
      </c>
      <c r="F13" s="24">
        <v>6567.07</v>
      </c>
      <c r="G13" s="24">
        <v>1970.12</v>
      </c>
      <c r="H13" s="24">
        <v>1970.12</v>
      </c>
      <c r="I13" s="24">
        <v>985.06</v>
      </c>
      <c r="J13" s="24">
        <v>1641.77</v>
      </c>
    </row>
    <row r="14" ht="20.1" customHeight="1" spans="1:10">
      <c r="A14" s="4">
        <v>11</v>
      </c>
      <c r="B14" s="21" t="s">
        <v>42</v>
      </c>
      <c r="C14" s="81">
        <v>8525.47</v>
      </c>
      <c r="D14" s="81">
        <v>8525.47</v>
      </c>
      <c r="E14" s="12">
        <v>1.8</v>
      </c>
      <c r="F14" s="24">
        <v>15345.85</v>
      </c>
      <c r="G14" s="24">
        <v>4603.75</v>
      </c>
      <c r="H14" s="24">
        <v>4603.76</v>
      </c>
      <c r="I14" s="24">
        <v>2301.88</v>
      </c>
      <c r="J14" s="24">
        <v>3836.46</v>
      </c>
    </row>
    <row r="15" ht="20.1" customHeight="1" spans="1:10">
      <c r="A15" s="4">
        <v>12</v>
      </c>
      <c r="B15" s="21" t="s">
        <v>43</v>
      </c>
      <c r="C15" s="81">
        <v>12581.55</v>
      </c>
      <c r="D15" s="81">
        <v>12581.55</v>
      </c>
      <c r="E15" s="12">
        <v>1.8</v>
      </c>
      <c r="F15" s="24">
        <v>22646.79</v>
      </c>
      <c r="G15" s="24">
        <v>6794.03</v>
      </c>
      <c r="H15" s="24">
        <v>6794.04</v>
      </c>
      <c r="I15" s="24">
        <v>3397.02</v>
      </c>
      <c r="J15" s="24">
        <v>5661.7</v>
      </c>
    </row>
    <row r="16" ht="20.1" customHeight="1" spans="1:10">
      <c r="A16" s="18"/>
      <c r="B16" s="18" t="s">
        <v>20</v>
      </c>
      <c r="C16" s="80">
        <f>SUM(C4:C15)</f>
        <v>111255.93</v>
      </c>
      <c r="D16" s="84">
        <f>SUM(D4:D15)</f>
        <v>111255.93</v>
      </c>
      <c r="E16" s="12">
        <v>1.8</v>
      </c>
      <c r="F16" s="24">
        <f>SUM(F4:F15)</f>
        <v>200260.69</v>
      </c>
      <c r="G16" s="24">
        <f>SUM(G4:G15)</f>
        <v>60078.16</v>
      </c>
      <c r="H16" s="24">
        <f>SUM(H4:H15)</f>
        <v>60078.23</v>
      </c>
      <c r="I16" s="24">
        <f>SUM(I4:I15)</f>
        <v>30039.11</v>
      </c>
      <c r="J16" s="24">
        <f>SUM(J4:J15)</f>
        <v>50065.19</v>
      </c>
    </row>
    <row r="17" spans="6:6">
      <c r="F17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984027777777778" bottom="0.984027777777778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12" sqref="$A12:$XFD12"/>
    </sheetView>
  </sheetViews>
  <sheetFormatPr defaultColWidth="9" defaultRowHeight="13.5"/>
  <cols>
    <col min="1" max="1" width="5.75" customWidth="1"/>
    <col min="2" max="2" width="12.375" style="72" customWidth="1"/>
    <col min="3" max="3" width="10.5" customWidth="1"/>
    <col min="4" max="4" width="17.375" customWidth="1"/>
    <col min="6" max="6" width="11.25" customWidth="1"/>
    <col min="7" max="10" width="12.625"/>
  </cols>
  <sheetData>
    <row r="1" ht="40.5" customHeight="1" spans="1:10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73" t="s">
        <v>2</v>
      </c>
      <c r="C2" s="18" t="s">
        <v>3</v>
      </c>
      <c r="D2" s="65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4.5" customHeight="1" spans="1:10">
      <c r="A3" s="18"/>
      <c r="B3" s="74"/>
      <c r="C3" s="18"/>
      <c r="D3" s="65"/>
      <c r="E3" s="20"/>
      <c r="F3" s="20"/>
      <c r="G3" s="20"/>
      <c r="H3" s="20"/>
      <c r="I3" s="20"/>
      <c r="J3" s="20"/>
    </row>
    <row r="4" s="1" customFormat="1" ht="20.1" customHeight="1" spans="1:10">
      <c r="A4" s="4">
        <v>1</v>
      </c>
      <c r="B4" s="75" t="s">
        <v>45</v>
      </c>
      <c r="C4" s="22">
        <v>13177.5264850192</v>
      </c>
      <c r="D4" s="22">
        <v>13177.5264850192</v>
      </c>
      <c r="E4" s="12">
        <v>1.8</v>
      </c>
      <c r="F4" s="13">
        <v>23719.55</v>
      </c>
      <c r="G4" s="13">
        <v>7115.86</v>
      </c>
      <c r="H4" s="13">
        <v>7115.87</v>
      </c>
      <c r="I4" s="13">
        <v>3557.93</v>
      </c>
      <c r="J4" s="13">
        <v>5929.89</v>
      </c>
    </row>
    <row r="5" s="1" customFormat="1" ht="20.1" customHeight="1" spans="1:10">
      <c r="A5" s="4">
        <v>2</v>
      </c>
      <c r="B5" s="75" t="s">
        <v>46</v>
      </c>
      <c r="C5" s="22">
        <v>5046.24335357713</v>
      </c>
      <c r="D5" s="22">
        <v>5046.24335357713</v>
      </c>
      <c r="E5" s="12">
        <v>1.8</v>
      </c>
      <c r="F5" s="11">
        <v>9083.23</v>
      </c>
      <c r="G5" s="13">
        <v>2724.97</v>
      </c>
      <c r="H5" s="13">
        <v>2724.97</v>
      </c>
      <c r="I5" s="13">
        <v>1362.48</v>
      </c>
      <c r="J5" s="13">
        <v>2270.81</v>
      </c>
    </row>
    <row r="6" s="33" customFormat="1" ht="20.1" customHeight="1" spans="1:10">
      <c r="A6" s="39">
        <v>3</v>
      </c>
      <c r="B6" s="75" t="s">
        <v>47</v>
      </c>
      <c r="C6" s="26">
        <v>13038.7545655048</v>
      </c>
      <c r="D6" s="26">
        <v>13038.7545655048</v>
      </c>
      <c r="E6" s="40">
        <v>1.8</v>
      </c>
      <c r="F6" s="41">
        <v>23469.75</v>
      </c>
      <c r="G6" s="41">
        <v>7040.92</v>
      </c>
      <c r="H6" s="41">
        <v>7040.93</v>
      </c>
      <c r="I6" s="41">
        <v>3520.46</v>
      </c>
      <c r="J6" s="41">
        <v>5867.44</v>
      </c>
    </row>
    <row r="7" s="33" customFormat="1" ht="20.1" customHeight="1" spans="1:10">
      <c r="A7" s="39">
        <v>4</v>
      </c>
      <c r="B7" s="75" t="s">
        <v>48</v>
      </c>
      <c r="C7" s="26">
        <v>2038.75404959042</v>
      </c>
      <c r="D7" s="26">
        <v>2038.75404959042</v>
      </c>
      <c r="E7" s="40">
        <v>1.8</v>
      </c>
      <c r="F7" s="41">
        <v>3669.75</v>
      </c>
      <c r="G7" s="41">
        <v>1100.92</v>
      </c>
      <c r="H7" s="41">
        <v>1100.93</v>
      </c>
      <c r="I7" s="41">
        <v>550.46</v>
      </c>
      <c r="J7" s="41">
        <v>917.44</v>
      </c>
    </row>
    <row r="8" s="1" customFormat="1" ht="20.1" customHeight="1" spans="1:10">
      <c r="A8" s="4">
        <v>5</v>
      </c>
      <c r="B8" s="75" t="s">
        <v>49</v>
      </c>
      <c r="C8" s="22">
        <v>9366.92600366901</v>
      </c>
      <c r="D8" s="22">
        <v>9366.92600366901</v>
      </c>
      <c r="E8" s="12">
        <v>1.8</v>
      </c>
      <c r="F8" s="13">
        <v>16860.47</v>
      </c>
      <c r="G8" s="13">
        <v>5058.14</v>
      </c>
      <c r="H8" s="13">
        <v>5058.14</v>
      </c>
      <c r="I8" s="13">
        <v>2529.07</v>
      </c>
      <c r="J8" s="13">
        <v>4215.12</v>
      </c>
    </row>
    <row r="9" s="33" customFormat="1" ht="20.1" customHeight="1" spans="1:10">
      <c r="A9" s="39">
        <v>6</v>
      </c>
      <c r="B9" s="75" t="s">
        <v>50</v>
      </c>
      <c r="C9" s="26">
        <v>8252.78188886618</v>
      </c>
      <c r="D9" s="26">
        <v>8252.78188886618</v>
      </c>
      <c r="E9" s="40">
        <v>1.8</v>
      </c>
      <c r="F9" s="41">
        <v>14855</v>
      </c>
      <c r="G9" s="41">
        <v>4456.5</v>
      </c>
      <c r="H9" s="41">
        <v>4456.5</v>
      </c>
      <c r="I9" s="41">
        <v>2228.25</v>
      </c>
      <c r="J9" s="41">
        <v>3713.75</v>
      </c>
    </row>
    <row r="10" s="16" customFormat="1" ht="20.1" customHeight="1" spans="1:10">
      <c r="A10" s="76">
        <v>7</v>
      </c>
      <c r="B10" s="75" t="s">
        <v>51</v>
      </c>
      <c r="C10" s="26">
        <v>3430.72103279935</v>
      </c>
      <c r="D10" s="26">
        <v>3430.72103279935</v>
      </c>
      <c r="E10" s="40">
        <v>1.8</v>
      </c>
      <c r="F10" s="28">
        <v>6175.3</v>
      </c>
      <c r="G10" s="41">
        <v>1852.58</v>
      </c>
      <c r="H10" s="41">
        <v>1852.59</v>
      </c>
      <c r="I10" s="41">
        <v>926.3</v>
      </c>
      <c r="J10" s="41">
        <v>1543.83</v>
      </c>
    </row>
    <row r="11" s="16" customFormat="1" ht="20.1" customHeight="1" spans="1:10">
      <c r="A11" s="76">
        <v>8</v>
      </c>
      <c r="B11" s="75" t="s">
        <v>52</v>
      </c>
      <c r="C11" s="26">
        <v>9335.13137695492</v>
      </c>
      <c r="D11" s="26">
        <v>9335.13137695492</v>
      </c>
      <c r="E11" s="40">
        <v>1.8</v>
      </c>
      <c r="F11" s="28">
        <v>16803.23</v>
      </c>
      <c r="G11" s="28">
        <v>5040.97</v>
      </c>
      <c r="H11" s="28">
        <v>5040.97</v>
      </c>
      <c r="I11" s="28">
        <v>2520.48</v>
      </c>
      <c r="J11" s="28">
        <v>4200.81</v>
      </c>
    </row>
    <row r="12" s="16" customFormat="1" ht="20.1" customHeight="1" spans="1:10">
      <c r="A12" s="76">
        <v>9</v>
      </c>
      <c r="B12" s="75" t="s">
        <v>53</v>
      </c>
      <c r="C12" s="26">
        <v>3202.12910860749</v>
      </c>
      <c r="D12" s="26">
        <v>3202.12910860749</v>
      </c>
      <c r="E12" s="40">
        <v>1.8</v>
      </c>
      <c r="F12" s="28">
        <v>5763.83</v>
      </c>
      <c r="G12" s="28">
        <v>1729.15</v>
      </c>
      <c r="H12" s="28">
        <v>1729.15</v>
      </c>
      <c r="I12" s="28">
        <v>864.57</v>
      </c>
      <c r="J12" s="28">
        <v>1440.96</v>
      </c>
    </row>
    <row r="13" ht="20.1" customHeight="1" spans="1:10">
      <c r="A13" s="71"/>
      <c r="B13" s="77" t="s">
        <v>20</v>
      </c>
      <c r="C13" s="78">
        <f>SUM(C4:C12)</f>
        <v>66888.9678645885</v>
      </c>
      <c r="D13" s="78">
        <f>SUM(D4:D12)</f>
        <v>66888.9678645885</v>
      </c>
      <c r="E13" s="12">
        <v>1.8</v>
      </c>
      <c r="F13" s="24">
        <f>SUM(F4:F12)</f>
        <v>120400.11</v>
      </c>
      <c r="G13" s="24">
        <f>SUM(G4:G12)</f>
        <v>36120.01</v>
      </c>
      <c r="H13" s="24">
        <f>SUM(H4:H12)</f>
        <v>36120.05</v>
      </c>
      <c r="I13" s="24">
        <f>SUM(I4:I12)</f>
        <v>18060</v>
      </c>
      <c r="J13" s="24">
        <f>SUM(J4:J12)</f>
        <v>30100.05</v>
      </c>
    </row>
    <row r="14" spans="6:6">
      <c r="F14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984027777777778" bottom="0.984027777777778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0" sqref="$A10:$XFD10"/>
    </sheetView>
  </sheetViews>
  <sheetFormatPr defaultColWidth="9" defaultRowHeight="13.5"/>
  <cols>
    <col min="3" max="3" width="10.5" customWidth="1"/>
    <col min="4" max="4" width="21.25" style="70" customWidth="1"/>
    <col min="5" max="5" width="8.125" customWidth="1"/>
    <col min="6" max="6" width="11.125" customWidth="1"/>
    <col min="7" max="10" width="10.375"/>
    <col min="11" max="12" width="9.375"/>
  </cols>
  <sheetData>
    <row r="1" ht="44.25" customHeight="1" spans="1:10">
      <c r="A1" s="17" t="s">
        <v>54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71" t="s">
        <v>1</v>
      </c>
      <c r="B2" s="71" t="s">
        <v>2</v>
      </c>
      <c r="C2" s="71" t="s">
        <v>3</v>
      </c>
      <c r="D2" s="65" t="s">
        <v>55</v>
      </c>
      <c r="E2" s="71" t="s">
        <v>5</v>
      </c>
      <c r="F2" s="71" t="s">
        <v>6</v>
      </c>
      <c r="G2" s="71" t="s">
        <v>7</v>
      </c>
      <c r="H2" s="71" t="s">
        <v>8</v>
      </c>
      <c r="I2" s="71" t="s">
        <v>9</v>
      </c>
      <c r="J2" s="71" t="s">
        <v>10</v>
      </c>
    </row>
    <row r="3" ht="33" customHeight="1" spans="1:10">
      <c r="A3" s="71"/>
      <c r="B3" s="71"/>
      <c r="C3" s="71"/>
      <c r="D3" s="65"/>
      <c r="E3" s="71"/>
      <c r="F3" s="71"/>
      <c r="G3" s="71"/>
      <c r="H3" s="71"/>
      <c r="I3" s="71"/>
      <c r="J3" s="71"/>
    </row>
    <row r="4" ht="20.1" customHeight="1" spans="1:10">
      <c r="A4" s="18">
        <v>1</v>
      </c>
      <c r="B4" s="50" t="s">
        <v>56</v>
      </c>
      <c r="C4" s="22">
        <v>11299.7968363851</v>
      </c>
      <c r="D4" s="22">
        <v>11299.7968363851</v>
      </c>
      <c r="E4" s="23">
        <v>1.8</v>
      </c>
      <c r="F4" s="24">
        <v>20339.64</v>
      </c>
      <c r="G4" s="24">
        <v>6101.89</v>
      </c>
      <c r="H4" s="24">
        <v>6101.89</v>
      </c>
      <c r="I4" s="24">
        <v>3050.95</v>
      </c>
      <c r="J4" s="24">
        <v>5084.91</v>
      </c>
    </row>
    <row r="5" ht="20.1" customHeight="1" spans="1:10">
      <c r="A5" s="18">
        <v>2</v>
      </c>
      <c r="B5" s="50" t="s">
        <v>57</v>
      </c>
      <c r="C5" s="22">
        <v>3677.08712332449</v>
      </c>
      <c r="D5" s="22">
        <v>3677.08712332449</v>
      </c>
      <c r="E5" s="23">
        <v>1.8</v>
      </c>
      <c r="F5" s="24">
        <v>6618.76</v>
      </c>
      <c r="G5" s="24">
        <v>1985.63</v>
      </c>
      <c r="H5" s="24">
        <v>1985.63</v>
      </c>
      <c r="I5" s="24">
        <v>992.81</v>
      </c>
      <c r="J5" s="24">
        <v>1654.69</v>
      </c>
    </row>
    <row r="6" ht="20.1" customHeight="1" spans="1:10">
      <c r="A6" s="18">
        <v>3</v>
      </c>
      <c r="B6" s="50" t="s">
        <v>58</v>
      </c>
      <c r="C6" s="22">
        <v>8716.9618189293</v>
      </c>
      <c r="D6" s="22">
        <v>8716.9618189293</v>
      </c>
      <c r="E6" s="23">
        <v>1.8</v>
      </c>
      <c r="F6" s="24">
        <v>15690.53</v>
      </c>
      <c r="G6" s="24">
        <v>4707.16</v>
      </c>
      <c r="H6" s="24">
        <v>4707.16</v>
      </c>
      <c r="I6" s="24">
        <v>2353.58</v>
      </c>
      <c r="J6" s="24">
        <v>3922.63</v>
      </c>
    </row>
    <row r="7" ht="20.1" customHeight="1" spans="1:10">
      <c r="A7" s="18">
        <v>4</v>
      </c>
      <c r="B7" s="50" t="s">
        <v>59</v>
      </c>
      <c r="C7" s="22">
        <v>13988.5752118337</v>
      </c>
      <c r="D7" s="22">
        <v>13988.5752118337</v>
      </c>
      <c r="E7" s="23">
        <v>1.8</v>
      </c>
      <c r="F7" s="24">
        <v>25179.44</v>
      </c>
      <c r="G7" s="24">
        <v>7553.83</v>
      </c>
      <c r="H7" s="24">
        <v>7553.83</v>
      </c>
      <c r="I7" s="24">
        <v>3776.92</v>
      </c>
      <c r="J7" s="24">
        <v>6294.86</v>
      </c>
    </row>
    <row r="8" s="16" customFormat="1" ht="20.1" customHeight="1" spans="1:10">
      <c r="A8" s="25">
        <v>5</v>
      </c>
      <c r="B8" s="50" t="s">
        <v>60</v>
      </c>
      <c r="C8" s="26">
        <v>8949.5938995605</v>
      </c>
      <c r="D8" s="26">
        <v>8949.5938995605</v>
      </c>
      <c r="E8" s="27">
        <v>1.8</v>
      </c>
      <c r="F8" s="28">
        <v>16109.26</v>
      </c>
      <c r="G8" s="28">
        <v>4832.77</v>
      </c>
      <c r="H8" s="28">
        <v>4832.78</v>
      </c>
      <c r="I8" s="28">
        <v>2416.39</v>
      </c>
      <c r="J8" s="28">
        <v>4027.32</v>
      </c>
    </row>
    <row r="9" s="16" customFormat="1" ht="20.1" customHeight="1" spans="1:10">
      <c r="A9" s="25">
        <v>6</v>
      </c>
      <c r="B9" s="50" t="s">
        <v>61</v>
      </c>
      <c r="C9" s="26">
        <v>9196.66542163716</v>
      </c>
      <c r="D9" s="26">
        <v>9196.66542163716</v>
      </c>
      <c r="E9" s="27">
        <v>1.8</v>
      </c>
      <c r="F9" s="28">
        <v>16554.01</v>
      </c>
      <c r="G9" s="28">
        <v>4966.21</v>
      </c>
      <c r="H9" s="28">
        <v>4966.2</v>
      </c>
      <c r="I9" s="28">
        <v>2483.1</v>
      </c>
      <c r="J9" s="28">
        <v>4138.5</v>
      </c>
    </row>
    <row r="10" s="16" customFormat="1" ht="20.1" customHeight="1" spans="1:10">
      <c r="A10" s="25">
        <v>7</v>
      </c>
      <c r="B10" s="21" t="s">
        <v>62</v>
      </c>
      <c r="C10" s="26">
        <v>6389.30565185875</v>
      </c>
      <c r="D10" s="26">
        <v>6389.30565185875</v>
      </c>
      <c r="E10" s="27">
        <v>1.8</v>
      </c>
      <c r="F10" s="28">
        <v>11500.76</v>
      </c>
      <c r="G10" s="28">
        <v>3450.23</v>
      </c>
      <c r="H10" s="28">
        <v>3450.23</v>
      </c>
      <c r="I10" s="28">
        <v>1725.11</v>
      </c>
      <c r="J10" s="28">
        <v>2875.19</v>
      </c>
    </row>
    <row r="11" ht="20.1" customHeight="1" spans="1:10">
      <c r="A11" s="18"/>
      <c r="B11" s="18" t="s">
        <v>20</v>
      </c>
      <c r="C11" s="30">
        <f>SUM(C4:C10)</f>
        <v>62217.985963529</v>
      </c>
      <c r="D11" s="30">
        <f>SUM(D4:D10)</f>
        <v>62217.985963529</v>
      </c>
      <c r="E11" s="23">
        <v>1.8</v>
      </c>
      <c r="F11" s="24">
        <f>SUM(F4:F10)</f>
        <v>111992.4</v>
      </c>
      <c r="G11" s="24">
        <f>SUM(G4:G10)</f>
        <v>33597.72</v>
      </c>
      <c r="H11" s="24">
        <f>SUM(H4:H10)</f>
        <v>33597.72</v>
      </c>
      <c r="I11" s="24">
        <f>SUM(I4:I10)</f>
        <v>16798.86</v>
      </c>
      <c r="J11" s="24">
        <f>SUM(J4:J10)</f>
        <v>27998.1</v>
      </c>
    </row>
    <row r="12" spans="6:6">
      <c r="F12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7" sqref="$A7:$XFD7"/>
    </sheetView>
  </sheetViews>
  <sheetFormatPr defaultColWidth="9" defaultRowHeight="13.5"/>
  <cols>
    <col min="3" max="3" width="11.625" customWidth="1"/>
    <col min="4" max="4" width="12.125" customWidth="1"/>
    <col min="6" max="6" width="10.875" customWidth="1"/>
    <col min="7" max="10" width="9.375"/>
    <col min="11" max="11" width="12.625"/>
    <col min="13" max="13" width="9.375"/>
  </cols>
  <sheetData>
    <row r="1" ht="57.75" customHeight="1" spans="1:10">
      <c r="A1" s="17" t="s">
        <v>63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0.7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s="16" customFormat="1" ht="20.1" customHeight="1" spans="1:11">
      <c r="A4" s="25">
        <v>1</v>
      </c>
      <c r="B4" s="69" t="s">
        <v>64</v>
      </c>
      <c r="C4" s="26">
        <v>4388.18808924716</v>
      </c>
      <c r="D4" s="26">
        <v>4388.18808924716</v>
      </c>
      <c r="E4" s="27">
        <v>1.8</v>
      </c>
      <c r="F4" s="28">
        <v>7898.74</v>
      </c>
      <c r="G4" s="28">
        <v>2369.62</v>
      </c>
      <c r="H4" s="28">
        <v>2369.62</v>
      </c>
      <c r="I4" s="28">
        <v>1184.81</v>
      </c>
      <c r="J4" s="28">
        <v>1974.69</v>
      </c>
      <c r="K4" s="44"/>
    </row>
    <row r="5" s="16" customFormat="1" ht="20.1" customHeight="1" spans="1:11">
      <c r="A5" s="25">
        <v>2</v>
      </c>
      <c r="B5" s="69" t="s">
        <v>65</v>
      </c>
      <c r="C5" s="26">
        <v>4459.20954216587</v>
      </c>
      <c r="D5" s="26">
        <v>4459.20954216587</v>
      </c>
      <c r="E5" s="27">
        <v>1.8</v>
      </c>
      <c r="F5" s="28">
        <v>8026.58</v>
      </c>
      <c r="G5" s="28">
        <v>2407.97</v>
      </c>
      <c r="H5" s="28">
        <v>2407.97</v>
      </c>
      <c r="I5" s="28">
        <v>1203.99</v>
      </c>
      <c r="J5" s="28">
        <v>2006.65</v>
      </c>
      <c r="K5" s="44"/>
    </row>
    <row r="6" s="16" customFormat="1" ht="20.1" customHeight="1" spans="1:11">
      <c r="A6" s="25">
        <v>3</v>
      </c>
      <c r="B6" s="69" t="s">
        <v>66</v>
      </c>
      <c r="C6" s="26">
        <v>530.457870379648</v>
      </c>
      <c r="D6" s="26">
        <v>530.457870379648</v>
      </c>
      <c r="E6" s="27">
        <v>1.8</v>
      </c>
      <c r="F6" s="28">
        <v>954.83</v>
      </c>
      <c r="G6" s="28">
        <v>286.45</v>
      </c>
      <c r="H6" s="28">
        <v>286.45</v>
      </c>
      <c r="I6" s="28">
        <v>143.22</v>
      </c>
      <c r="J6" s="28">
        <v>238.71</v>
      </c>
      <c r="K6" s="44"/>
    </row>
    <row r="7" s="16" customFormat="1" ht="20.1" customHeight="1" spans="1:11">
      <c r="A7" s="25">
        <v>4</v>
      </c>
      <c r="B7" s="69" t="s">
        <v>67</v>
      </c>
      <c r="C7" s="26">
        <v>631.865816124699</v>
      </c>
      <c r="D7" s="26">
        <v>631.865816124699</v>
      </c>
      <c r="E7" s="27">
        <v>1.8</v>
      </c>
      <c r="F7" s="28">
        <v>1137.37</v>
      </c>
      <c r="G7" s="28">
        <v>341.21</v>
      </c>
      <c r="H7" s="28">
        <v>341.21</v>
      </c>
      <c r="I7" s="28">
        <v>170.61</v>
      </c>
      <c r="J7" s="28">
        <v>284.34</v>
      </c>
      <c r="K7" s="44"/>
    </row>
    <row r="8" ht="20.1" customHeight="1" spans="1:10">
      <c r="A8" s="18"/>
      <c r="B8" s="18" t="s">
        <v>20</v>
      </c>
      <c r="C8" s="30">
        <f>SUM(C4:C7)</f>
        <v>10009.7213179174</v>
      </c>
      <c r="D8" s="30">
        <f>SUM(D4:D7)</f>
        <v>10009.7213179174</v>
      </c>
      <c r="E8" s="27">
        <v>1.8</v>
      </c>
      <c r="F8" s="24">
        <f>SUM(F4:F7)</f>
        <v>18017.52</v>
      </c>
      <c r="G8" s="24">
        <f>SUM(G4:G7)</f>
        <v>5405.25</v>
      </c>
      <c r="H8" s="24">
        <f>SUM(H4:H7)</f>
        <v>5405.25</v>
      </c>
      <c r="I8" s="24">
        <f>SUM(I4:I7)</f>
        <v>2702.63</v>
      </c>
      <c r="J8" s="24">
        <f>SUM(J4:J7)</f>
        <v>4504.39</v>
      </c>
    </row>
    <row r="9" spans="6:6">
      <c r="F9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4" sqref="$A14:$XFD14"/>
    </sheetView>
  </sheetViews>
  <sheetFormatPr defaultColWidth="9" defaultRowHeight="13.5"/>
  <cols>
    <col min="3" max="3" width="11.5"/>
    <col min="4" max="4" width="12.75" customWidth="1"/>
    <col min="6" max="6" width="11.5" customWidth="1"/>
    <col min="7" max="8" width="10.375" customWidth="1"/>
    <col min="9" max="9" width="10.375"/>
    <col min="10" max="10" width="10.375" customWidth="1"/>
    <col min="11" max="11" width="9.375"/>
    <col min="12" max="12" width="10.375"/>
  </cols>
  <sheetData>
    <row r="1" ht="45" customHeight="1" spans="1:10">
      <c r="A1" s="17" t="s">
        <v>68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29.2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s="16" customFormat="1" ht="20.1" customHeight="1" spans="1:10">
      <c r="A4" s="25">
        <v>1</v>
      </c>
      <c r="B4" s="66" t="s">
        <v>69</v>
      </c>
      <c r="C4" s="26">
        <v>6915.255</v>
      </c>
      <c r="D4" s="26">
        <v>6915.255</v>
      </c>
      <c r="E4" s="27">
        <v>1.8</v>
      </c>
      <c r="F4" s="28">
        <v>12447.47</v>
      </c>
      <c r="G4" s="28">
        <v>3734.24</v>
      </c>
      <c r="H4" s="28">
        <v>3734.24</v>
      </c>
      <c r="I4" s="28">
        <v>1867.12</v>
      </c>
      <c r="J4" s="28">
        <v>3111.87</v>
      </c>
    </row>
    <row r="5" s="16" customFormat="1" ht="20.1" customHeight="1" spans="1:10">
      <c r="A5" s="25">
        <v>2</v>
      </c>
      <c r="B5" s="66" t="s">
        <v>70</v>
      </c>
      <c r="C5" s="26">
        <v>10549.6583000028</v>
      </c>
      <c r="D5" s="26">
        <v>10549.6583000028</v>
      </c>
      <c r="E5" s="27">
        <v>1.8</v>
      </c>
      <c r="F5" s="28">
        <v>18989.39</v>
      </c>
      <c r="G5" s="28">
        <v>5696.81</v>
      </c>
      <c r="H5" s="28">
        <v>5696.82</v>
      </c>
      <c r="I5" s="28">
        <v>2848.41</v>
      </c>
      <c r="J5" s="28">
        <v>4747.35</v>
      </c>
    </row>
    <row r="6" s="16" customFormat="1" ht="20.1" customHeight="1" spans="1:10">
      <c r="A6" s="25">
        <v>3</v>
      </c>
      <c r="B6" s="66" t="s">
        <v>71</v>
      </c>
      <c r="C6" s="26">
        <v>11195.0057253083</v>
      </c>
      <c r="D6" s="26">
        <v>11195.0057253083</v>
      </c>
      <c r="E6" s="27">
        <v>1.8</v>
      </c>
      <c r="F6" s="28">
        <v>20151.02</v>
      </c>
      <c r="G6" s="28">
        <v>6045.3</v>
      </c>
      <c r="H6" s="28">
        <v>6045.31</v>
      </c>
      <c r="I6" s="28">
        <v>3022.65</v>
      </c>
      <c r="J6" s="28">
        <v>5037.76</v>
      </c>
    </row>
    <row r="7" ht="20.1" customHeight="1" spans="1:10">
      <c r="A7" s="25">
        <v>4</v>
      </c>
      <c r="B7" s="66" t="s">
        <v>72</v>
      </c>
      <c r="C7" s="22">
        <v>5308.52394942647</v>
      </c>
      <c r="D7" s="22">
        <v>5308.52394942647</v>
      </c>
      <c r="E7" s="23">
        <v>1.8</v>
      </c>
      <c r="F7" s="24">
        <v>9555.34</v>
      </c>
      <c r="G7" s="24">
        <v>2866.6</v>
      </c>
      <c r="H7" s="24">
        <v>2866.6</v>
      </c>
      <c r="I7" s="28">
        <v>1433.3</v>
      </c>
      <c r="J7" s="24">
        <v>2388.84</v>
      </c>
    </row>
    <row r="8" ht="20.1" customHeight="1" spans="1:10">
      <c r="A8" s="25">
        <v>5</v>
      </c>
      <c r="B8" s="67" t="s">
        <v>73</v>
      </c>
      <c r="C8" s="22">
        <v>10231.6477454053</v>
      </c>
      <c r="D8" s="22">
        <v>10231.6477454053</v>
      </c>
      <c r="E8" s="23">
        <v>1.8</v>
      </c>
      <c r="F8" s="24">
        <v>18416.97</v>
      </c>
      <c r="G8" s="24">
        <v>5525.09</v>
      </c>
      <c r="H8" s="24">
        <v>5525.09</v>
      </c>
      <c r="I8" s="24">
        <v>2762.55</v>
      </c>
      <c r="J8" s="24">
        <v>4604.24</v>
      </c>
    </row>
    <row r="9" ht="20.1" customHeight="1" spans="1:10">
      <c r="A9" s="25">
        <v>6</v>
      </c>
      <c r="B9" s="67" t="s">
        <v>74</v>
      </c>
      <c r="C9" s="22">
        <v>8639.5365</v>
      </c>
      <c r="D9" s="22">
        <v>8639.5365</v>
      </c>
      <c r="E9" s="23">
        <v>1.8</v>
      </c>
      <c r="F9" s="24">
        <v>15551.17</v>
      </c>
      <c r="G9" s="24">
        <v>4665.35</v>
      </c>
      <c r="H9" s="24">
        <v>4665.35</v>
      </c>
      <c r="I9" s="24">
        <v>2332.68</v>
      </c>
      <c r="J9" s="24">
        <v>3887.79</v>
      </c>
    </row>
    <row r="10" s="16" customFormat="1" ht="20.1" customHeight="1" spans="1:10">
      <c r="A10" s="25">
        <v>7</v>
      </c>
      <c r="B10" s="67" t="s">
        <v>75</v>
      </c>
      <c r="C10" s="26">
        <v>11586.1561455362</v>
      </c>
      <c r="D10" s="26">
        <v>11586.1561455362</v>
      </c>
      <c r="E10" s="27">
        <v>1.8</v>
      </c>
      <c r="F10" s="28">
        <v>20855.09</v>
      </c>
      <c r="G10" s="28">
        <v>6256.53</v>
      </c>
      <c r="H10" s="28">
        <v>6256.53</v>
      </c>
      <c r="I10" s="28">
        <v>3128.26</v>
      </c>
      <c r="J10" s="28">
        <v>5213.77</v>
      </c>
    </row>
    <row r="11" s="16" customFormat="1" ht="20.1" customHeight="1" spans="1:10">
      <c r="A11" s="25">
        <v>8</v>
      </c>
      <c r="B11" s="67" t="s">
        <v>76</v>
      </c>
      <c r="C11" s="26">
        <v>6647.58217498512</v>
      </c>
      <c r="D11" s="26">
        <v>6647.58217498512</v>
      </c>
      <c r="E11" s="27">
        <v>1.8</v>
      </c>
      <c r="F11" s="28">
        <v>11965.64</v>
      </c>
      <c r="G11" s="28">
        <v>3589.69</v>
      </c>
      <c r="H11" s="28">
        <v>3589.69</v>
      </c>
      <c r="I11" s="28">
        <v>1794.85</v>
      </c>
      <c r="J11" s="28">
        <v>2991.41</v>
      </c>
    </row>
    <row r="12" s="16" customFormat="1" ht="20.1" customHeight="1" spans="1:10">
      <c r="A12" s="25">
        <v>9</v>
      </c>
      <c r="B12" s="67" t="s">
        <v>77</v>
      </c>
      <c r="C12" s="26">
        <v>7836.0075</v>
      </c>
      <c r="D12" s="26">
        <v>7836.0075</v>
      </c>
      <c r="E12" s="27">
        <v>1.8</v>
      </c>
      <c r="F12" s="28">
        <v>14104.82</v>
      </c>
      <c r="G12" s="28">
        <v>4231.44</v>
      </c>
      <c r="H12" s="28">
        <v>4231.45</v>
      </c>
      <c r="I12" s="28">
        <v>2115.72</v>
      </c>
      <c r="J12" s="28">
        <v>3526.21</v>
      </c>
    </row>
    <row r="13" s="16" customFormat="1" ht="21" customHeight="1" spans="1:10">
      <c r="A13" s="25">
        <v>10</v>
      </c>
      <c r="B13" s="68" t="s">
        <v>78</v>
      </c>
      <c r="C13" s="26">
        <v>13218.4471644665</v>
      </c>
      <c r="D13" s="26">
        <v>13218.4471644665</v>
      </c>
      <c r="E13" s="27">
        <v>1.8</v>
      </c>
      <c r="F13" s="28">
        <v>23793.21</v>
      </c>
      <c r="G13" s="28">
        <v>7137.97</v>
      </c>
      <c r="H13" s="28">
        <v>7137.96</v>
      </c>
      <c r="I13" s="28">
        <v>3568.98</v>
      </c>
      <c r="J13" s="28">
        <v>5948.3</v>
      </c>
    </row>
    <row r="14" s="16" customFormat="1" ht="20.1" customHeight="1" spans="1:10">
      <c r="A14" s="25">
        <v>11</v>
      </c>
      <c r="B14" s="68" t="s">
        <v>79</v>
      </c>
      <c r="C14" s="26">
        <v>17494.7344530476</v>
      </c>
      <c r="D14" s="26">
        <v>17494.7344530476</v>
      </c>
      <c r="E14" s="27">
        <v>1.8</v>
      </c>
      <c r="F14" s="28">
        <v>31490.51</v>
      </c>
      <c r="G14" s="28">
        <v>9447.15</v>
      </c>
      <c r="H14" s="28">
        <v>9447.15</v>
      </c>
      <c r="I14" s="28">
        <v>4723.58</v>
      </c>
      <c r="J14" s="28">
        <v>7872.63</v>
      </c>
    </row>
    <row r="15" ht="20.1" customHeight="1" spans="1:10">
      <c r="A15" s="18"/>
      <c r="B15" s="18" t="s">
        <v>20</v>
      </c>
      <c r="C15" s="30">
        <f>SUM(C4:C14)</f>
        <v>109622.554658178</v>
      </c>
      <c r="D15" s="30">
        <f>SUM(D4:D14)</f>
        <v>109622.554658178</v>
      </c>
      <c r="E15" s="23">
        <v>1.8</v>
      </c>
      <c r="F15" s="24">
        <f>SUM(F4:F14)</f>
        <v>197320.63</v>
      </c>
      <c r="G15" s="24">
        <f>SUM(G4:G14)</f>
        <v>59196.17</v>
      </c>
      <c r="H15" s="24">
        <f>SUM(H4:H14)</f>
        <v>59196.19</v>
      </c>
      <c r="I15" s="24">
        <f>SUM(I4:I14)</f>
        <v>29598.1</v>
      </c>
      <c r="J15" s="24">
        <f>SUM(J4:J14)</f>
        <v>49330.17</v>
      </c>
    </row>
    <row r="16" spans="6:6">
      <c r="F16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11805555555556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0" sqref="$A10:$XFD10"/>
    </sheetView>
  </sheetViews>
  <sheetFormatPr defaultColWidth="9" defaultRowHeight="13.5"/>
  <cols>
    <col min="1" max="1" width="5.375" customWidth="1"/>
    <col min="2" max="2" width="8.625" customWidth="1"/>
    <col min="3" max="3" width="10.5" customWidth="1"/>
    <col min="4" max="4" width="13.125" style="64" customWidth="1"/>
    <col min="5" max="5" width="7" customWidth="1"/>
    <col min="6" max="6" width="11.5" customWidth="1"/>
    <col min="7" max="8" width="10.375" customWidth="1"/>
    <col min="9" max="9" width="10.375"/>
    <col min="10" max="10" width="10.375" customWidth="1"/>
  </cols>
  <sheetData>
    <row r="1" ht="60.75" customHeight="1" spans="1:10">
      <c r="A1" s="17" t="s">
        <v>80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65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29.25" customHeight="1" spans="1:10">
      <c r="A3" s="18"/>
      <c r="B3" s="18"/>
      <c r="C3" s="18"/>
      <c r="D3" s="65"/>
      <c r="E3" s="20"/>
      <c r="F3" s="20"/>
      <c r="G3" s="20"/>
      <c r="H3" s="20"/>
      <c r="I3" s="20"/>
      <c r="J3" s="20"/>
    </row>
    <row r="4" s="33" customFormat="1" ht="20.1" customHeight="1" spans="1:10">
      <c r="A4" s="39">
        <v>1</v>
      </c>
      <c r="B4" s="50" t="s">
        <v>81</v>
      </c>
      <c r="C4" s="26">
        <v>14404.3954674388</v>
      </c>
      <c r="D4" s="26">
        <v>14404.3954674388</v>
      </c>
      <c r="E4" s="40">
        <v>1.8</v>
      </c>
      <c r="F4" s="41">
        <v>25927.92</v>
      </c>
      <c r="G4" s="41">
        <v>7778.37</v>
      </c>
      <c r="H4" s="41">
        <v>7778.38</v>
      </c>
      <c r="I4" s="41">
        <v>3889.19</v>
      </c>
      <c r="J4" s="41">
        <v>6481.98</v>
      </c>
    </row>
    <row r="5" s="16" customFormat="1" ht="20.1" customHeight="1" spans="1:10">
      <c r="A5" s="25">
        <v>2</v>
      </c>
      <c r="B5" s="50" t="s">
        <v>82</v>
      </c>
      <c r="C5" s="26">
        <v>2118.77357005309</v>
      </c>
      <c r="D5" s="26">
        <v>2118.77357005309</v>
      </c>
      <c r="E5" s="40">
        <v>1.8</v>
      </c>
      <c r="F5" s="28">
        <v>3813.79</v>
      </c>
      <c r="G5" s="41">
        <v>1144.13</v>
      </c>
      <c r="H5" s="28">
        <v>1144.14</v>
      </c>
      <c r="I5" s="28">
        <v>572.07</v>
      </c>
      <c r="J5" s="28">
        <v>953.45</v>
      </c>
    </row>
    <row r="6" s="16" customFormat="1" ht="20.1" customHeight="1" spans="1:10">
      <c r="A6" s="25">
        <v>3</v>
      </c>
      <c r="B6" s="50" t="s">
        <v>83</v>
      </c>
      <c r="C6" s="26">
        <v>15974.0654615517</v>
      </c>
      <c r="D6" s="26">
        <v>15974.0654615517</v>
      </c>
      <c r="E6" s="40">
        <v>1.8</v>
      </c>
      <c r="F6" s="28">
        <v>28753.33</v>
      </c>
      <c r="G6" s="41">
        <v>8626</v>
      </c>
      <c r="H6" s="28">
        <v>8626</v>
      </c>
      <c r="I6" s="28">
        <v>4313</v>
      </c>
      <c r="J6" s="28">
        <v>7188.33</v>
      </c>
    </row>
    <row r="7" s="16" customFormat="1" ht="20.1" customHeight="1" spans="1:10">
      <c r="A7" s="25">
        <v>4</v>
      </c>
      <c r="B7" s="50" t="s">
        <v>84</v>
      </c>
      <c r="C7" s="26">
        <v>26558.663633239</v>
      </c>
      <c r="D7" s="26">
        <v>26558.663633239</v>
      </c>
      <c r="E7" s="40">
        <v>1.8</v>
      </c>
      <c r="F7" s="28">
        <v>47805.59</v>
      </c>
      <c r="G7" s="41">
        <v>14341.67</v>
      </c>
      <c r="H7" s="28">
        <v>14341.68</v>
      </c>
      <c r="I7" s="28">
        <v>7170.84</v>
      </c>
      <c r="J7" s="28">
        <v>11951.4</v>
      </c>
    </row>
    <row r="8" s="16" customFormat="1" ht="20.1" customHeight="1" spans="1:10">
      <c r="A8" s="25">
        <v>5</v>
      </c>
      <c r="B8" s="51" t="s">
        <v>85</v>
      </c>
      <c r="C8" s="26">
        <v>14248.8231154072</v>
      </c>
      <c r="D8" s="26">
        <v>14248.8231154072</v>
      </c>
      <c r="E8" s="40">
        <v>1.8</v>
      </c>
      <c r="F8" s="28">
        <v>25647.88</v>
      </c>
      <c r="G8" s="41">
        <v>7694.37</v>
      </c>
      <c r="H8" s="28">
        <v>7694.36</v>
      </c>
      <c r="I8" s="28">
        <v>3847.18</v>
      </c>
      <c r="J8" s="28">
        <v>6411.97</v>
      </c>
    </row>
    <row r="9" s="16" customFormat="1" ht="20.1" customHeight="1" spans="1:10">
      <c r="A9" s="25">
        <v>6</v>
      </c>
      <c r="B9" s="51" t="s">
        <v>86</v>
      </c>
      <c r="C9" s="26">
        <v>14464.5980092582</v>
      </c>
      <c r="D9" s="26">
        <v>14464.5980092582</v>
      </c>
      <c r="E9" s="40">
        <v>1.8</v>
      </c>
      <c r="F9" s="28">
        <v>26036.28</v>
      </c>
      <c r="G9" s="41">
        <v>7810.89</v>
      </c>
      <c r="H9" s="28">
        <v>7810.88</v>
      </c>
      <c r="I9" s="28">
        <v>3905.44</v>
      </c>
      <c r="J9" s="28">
        <v>6509.07</v>
      </c>
    </row>
    <row r="10" s="16" customFormat="1" ht="20.1" customHeight="1" spans="1:10">
      <c r="A10" s="25">
        <v>7</v>
      </c>
      <c r="B10" s="51" t="s">
        <v>87</v>
      </c>
      <c r="C10" s="26">
        <v>7638.36606882021</v>
      </c>
      <c r="D10" s="26">
        <v>7638.36606882021</v>
      </c>
      <c r="E10" s="40">
        <v>1.8</v>
      </c>
      <c r="F10" s="28">
        <v>13749.07</v>
      </c>
      <c r="G10" s="41">
        <v>4124.72</v>
      </c>
      <c r="H10" s="28">
        <v>4124.72</v>
      </c>
      <c r="I10" s="28">
        <v>2062.36</v>
      </c>
      <c r="J10" s="41">
        <v>3437.27</v>
      </c>
    </row>
    <row r="11" ht="20.1" customHeight="1" spans="1:10">
      <c r="A11" s="18"/>
      <c r="B11" s="18" t="s">
        <v>20</v>
      </c>
      <c r="C11" s="30">
        <f>SUM(C4:C10)</f>
        <v>95407.6853257682</v>
      </c>
      <c r="D11" s="30">
        <f>SUM(D4:D10)</f>
        <v>95407.6853257682</v>
      </c>
      <c r="E11" s="12">
        <v>1.8</v>
      </c>
      <c r="F11" s="24">
        <f>SUM(F4:F10)</f>
        <v>171733.86</v>
      </c>
      <c r="G11" s="24">
        <f>SUM(G4:G10)</f>
        <v>51520.15</v>
      </c>
      <c r="H11" s="24">
        <f>SUM(H4:H10)</f>
        <v>51520.16</v>
      </c>
      <c r="I11" s="24">
        <f>SUM(I4:I10)</f>
        <v>25760.08</v>
      </c>
      <c r="J11" s="24">
        <f>SUM(J4:J10)</f>
        <v>42933.47</v>
      </c>
    </row>
    <row r="12" spans="6:6">
      <c r="F12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984027777777778" bottom="0.984027777777778" header="0.511805555555556" footer="0.51180555555555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3" sqref="$A13:$XFD13"/>
    </sheetView>
  </sheetViews>
  <sheetFormatPr defaultColWidth="9" defaultRowHeight="13.5"/>
  <cols>
    <col min="1" max="1" width="6.875" customWidth="1"/>
    <col min="2" max="2" width="8.875" customWidth="1"/>
    <col min="3" max="3" width="10.5" customWidth="1"/>
    <col min="4" max="4" width="10.625" customWidth="1"/>
    <col min="6" max="6" width="12.625"/>
    <col min="7" max="10" width="10.375"/>
  </cols>
  <sheetData>
    <row r="1" ht="27" customHeight="1" spans="1:10">
      <c r="A1" s="17" t="s">
        <v>88</v>
      </c>
      <c r="B1" s="17"/>
      <c r="C1" s="17"/>
      <c r="D1" s="17"/>
      <c r="E1" s="17"/>
      <c r="F1" s="17"/>
      <c r="G1" s="17"/>
      <c r="H1" s="17"/>
      <c r="I1" s="17"/>
      <c r="J1" s="17"/>
    </row>
    <row r="2" ht="27" customHeight="1" spans="1:10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</row>
    <row r="3" ht="32.25" customHeight="1" spans="1:10">
      <c r="A3" s="18"/>
      <c r="B3" s="18"/>
      <c r="C3" s="18"/>
      <c r="D3" s="19"/>
      <c r="E3" s="20"/>
      <c r="F3" s="20"/>
      <c r="G3" s="20"/>
      <c r="H3" s="20"/>
      <c r="I3" s="20"/>
      <c r="J3" s="20"/>
    </row>
    <row r="4" ht="20.1" customHeight="1" spans="1:10">
      <c r="A4" s="18">
        <v>1</v>
      </c>
      <c r="B4" s="21" t="s">
        <v>89</v>
      </c>
      <c r="C4" s="22">
        <v>14510.7869872906</v>
      </c>
      <c r="D4" s="22">
        <v>14510.7869872906</v>
      </c>
      <c r="E4" s="23">
        <v>1.8</v>
      </c>
      <c r="F4" s="24">
        <v>26119.42</v>
      </c>
      <c r="G4" s="24">
        <v>7835.82</v>
      </c>
      <c r="H4" s="24">
        <v>7835.83</v>
      </c>
      <c r="I4" s="24">
        <v>3917.91</v>
      </c>
      <c r="J4" s="24">
        <v>6529.86</v>
      </c>
    </row>
    <row r="5" s="1" customFormat="1" ht="20.1" customHeight="1" spans="1:10">
      <c r="A5" s="4">
        <v>2</v>
      </c>
      <c r="B5" s="21" t="s">
        <v>90</v>
      </c>
      <c r="C5" s="22">
        <v>13589.3707487899</v>
      </c>
      <c r="D5" s="22">
        <v>13589.3707487899</v>
      </c>
      <c r="E5" s="23">
        <v>1.8</v>
      </c>
      <c r="F5" s="13">
        <v>24460.87</v>
      </c>
      <c r="G5" s="41">
        <v>7338.26</v>
      </c>
      <c r="H5" s="41">
        <v>7338.26</v>
      </c>
      <c r="I5" s="13">
        <v>3669.13</v>
      </c>
      <c r="J5" s="13">
        <v>6115.22</v>
      </c>
    </row>
    <row r="6" ht="20.1" customHeight="1" spans="1:10">
      <c r="A6" s="18">
        <v>3</v>
      </c>
      <c r="B6" s="21" t="s">
        <v>91</v>
      </c>
      <c r="C6" s="22">
        <v>5535.68543826167</v>
      </c>
      <c r="D6" s="22">
        <v>5535.68543826167</v>
      </c>
      <c r="E6" s="23">
        <v>1.8</v>
      </c>
      <c r="F6" s="30">
        <v>9964.24</v>
      </c>
      <c r="G6" s="24">
        <v>2989.27</v>
      </c>
      <c r="H6" s="24">
        <v>2989.27</v>
      </c>
      <c r="I6" s="24">
        <v>1494.64</v>
      </c>
      <c r="J6" s="24">
        <v>2491.06</v>
      </c>
    </row>
    <row r="7" ht="20.1" customHeight="1" spans="1:10">
      <c r="A7" s="18">
        <v>4</v>
      </c>
      <c r="B7" s="21" t="s">
        <v>92</v>
      </c>
      <c r="C7" s="22">
        <v>4856.82431012591</v>
      </c>
      <c r="D7" s="22">
        <v>4856.82431012591</v>
      </c>
      <c r="E7" s="23">
        <v>1.8</v>
      </c>
      <c r="F7" s="24">
        <v>8742.28</v>
      </c>
      <c r="G7" s="24">
        <v>2622.69</v>
      </c>
      <c r="H7" s="24">
        <v>2622.68</v>
      </c>
      <c r="I7" s="24">
        <v>1311.34</v>
      </c>
      <c r="J7" s="24">
        <v>2185.57</v>
      </c>
    </row>
    <row r="8" ht="20.1" customHeight="1" spans="1:10">
      <c r="A8" s="18">
        <v>5</v>
      </c>
      <c r="B8" s="29" t="s">
        <v>93</v>
      </c>
      <c r="C8" s="22">
        <v>6187.02770469497</v>
      </c>
      <c r="D8" s="22">
        <v>6187.02770469497</v>
      </c>
      <c r="E8" s="23">
        <v>1.8</v>
      </c>
      <c r="F8" s="24">
        <v>11136.65</v>
      </c>
      <c r="G8" s="24">
        <v>3340.99</v>
      </c>
      <c r="H8" s="24">
        <v>3341</v>
      </c>
      <c r="I8" s="24">
        <v>1670.5</v>
      </c>
      <c r="J8" s="24">
        <v>2784.16</v>
      </c>
    </row>
    <row r="9" ht="20.1" customHeight="1" spans="1:10">
      <c r="A9" s="18">
        <v>6</v>
      </c>
      <c r="B9" s="29" t="s">
        <v>94</v>
      </c>
      <c r="C9" s="22">
        <v>7330.50707387671</v>
      </c>
      <c r="D9" s="22">
        <v>7330.50707387671</v>
      </c>
      <c r="E9" s="23">
        <v>1.8</v>
      </c>
      <c r="F9" s="24">
        <v>13194.92</v>
      </c>
      <c r="G9" s="24">
        <v>3958.47</v>
      </c>
      <c r="H9" s="24">
        <v>3958.48</v>
      </c>
      <c r="I9" s="24">
        <v>1979.24</v>
      </c>
      <c r="J9" s="24">
        <v>3298.73</v>
      </c>
    </row>
    <row r="10" ht="20.1" customHeight="1" spans="1:10">
      <c r="A10" s="18">
        <v>7</v>
      </c>
      <c r="B10" s="29" t="s">
        <v>95</v>
      </c>
      <c r="C10" s="22">
        <v>24172.4068702675</v>
      </c>
      <c r="D10" s="22">
        <v>24172.4068702675</v>
      </c>
      <c r="E10" s="23">
        <v>1.8</v>
      </c>
      <c r="F10" s="24">
        <v>43510.34</v>
      </c>
      <c r="G10" s="24">
        <v>13053.1</v>
      </c>
      <c r="H10" s="24">
        <v>13053.1</v>
      </c>
      <c r="I10" s="24">
        <v>6526.55</v>
      </c>
      <c r="J10" s="24">
        <v>10877.59</v>
      </c>
    </row>
    <row r="11" ht="20.1" customHeight="1" spans="1:10">
      <c r="A11" s="18">
        <v>8</v>
      </c>
      <c r="B11" s="29" t="s">
        <v>96</v>
      </c>
      <c r="C11" s="63">
        <v>162.419532704283</v>
      </c>
      <c r="D11" s="22">
        <v>162.419532704283</v>
      </c>
      <c r="E11" s="23">
        <v>1.8</v>
      </c>
      <c r="F11" s="24">
        <v>292.36</v>
      </c>
      <c r="G11" s="24">
        <v>87.71</v>
      </c>
      <c r="H11" s="24">
        <v>87.71</v>
      </c>
      <c r="I11" s="24">
        <v>43.85</v>
      </c>
      <c r="J11" s="24">
        <v>73.09</v>
      </c>
    </row>
    <row r="12" ht="20.1" customHeight="1" spans="1:10">
      <c r="A12" s="18">
        <v>9</v>
      </c>
      <c r="B12" s="29" t="s">
        <v>97</v>
      </c>
      <c r="C12" s="22">
        <v>5180.39546990152</v>
      </c>
      <c r="D12" s="22">
        <v>5180.39546990152</v>
      </c>
      <c r="E12" s="23">
        <v>1.8</v>
      </c>
      <c r="F12" s="24">
        <v>9324.72</v>
      </c>
      <c r="G12" s="24">
        <v>2797.41</v>
      </c>
      <c r="H12" s="24">
        <v>2797.42</v>
      </c>
      <c r="I12" s="24">
        <v>1398.71</v>
      </c>
      <c r="J12" s="24">
        <v>2331.18</v>
      </c>
    </row>
    <row r="13" ht="20.1" customHeight="1" spans="1:10">
      <c r="A13" s="18">
        <v>10</v>
      </c>
      <c r="B13" s="29" t="s">
        <v>98</v>
      </c>
      <c r="C13" s="22">
        <v>8437.07231091609</v>
      </c>
      <c r="D13" s="22">
        <v>8437.07231091609</v>
      </c>
      <c r="E13" s="23">
        <v>1.8</v>
      </c>
      <c r="F13" s="24">
        <v>15186.73</v>
      </c>
      <c r="G13" s="24">
        <v>4556.02</v>
      </c>
      <c r="H13" s="24">
        <v>4556.02</v>
      </c>
      <c r="I13" s="24">
        <v>2278.01</v>
      </c>
      <c r="J13" s="24">
        <v>3796.68</v>
      </c>
    </row>
    <row r="14" ht="20.1" customHeight="1" spans="1:10">
      <c r="A14" s="18"/>
      <c r="B14" s="18" t="s">
        <v>20</v>
      </c>
      <c r="C14" s="30">
        <f>SUM(C4:C13)</f>
        <v>89962.4964468292</v>
      </c>
      <c r="D14" s="30">
        <f>SUM(D4:D13)</f>
        <v>89962.4964468292</v>
      </c>
      <c r="E14" s="23">
        <v>1.8</v>
      </c>
      <c r="F14" s="24">
        <f>SUM(F4:F13)</f>
        <v>161932.53</v>
      </c>
      <c r="G14" s="24">
        <f>SUM(G4:G13)</f>
        <v>48579.74</v>
      </c>
      <c r="H14" s="24">
        <f>SUM(H4:H13)</f>
        <v>48579.77</v>
      </c>
      <c r="I14" s="24">
        <f>SUM(I4:I13)</f>
        <v>24289.88</v>
      </c>
      <c r="J14" s="24">
        <f>SUM(J4:J13)</f>
        <v>40483.14</v>
      </c>
    </row>
    <row r="15" spans="6:6">
      <c r="F15" s="3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984027777777778" bottom="0.9840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赤水</vt:lpstr>
      <vt:lpstr>拱桥</vt:lpstr>
      <vt:lpstr>官田</vt:lpstr>
      <vt:lpstr>桂林</vt:lpstr>
      <vt:lpstr>和平</vt:lpstr>
      <vt:lpstr>菁城</vt:lpstr>
      <vt:lpstr>灵地</vt:lpstr>
      <vt:lpstr>芦芝</vt:lpstr>
      <vt:lpstr>南洋</vt:lpstr>
      <vt:lpstr>双洋</vt:lpstr>
      <vt:lpstr>新桥</vt:lpstr>
      <vt:lpstr>吾祠</vt:lpstr>
      <vt:lpstr>溪南</vt:lpstr>
      <vt:lpstr>象湖</vt:lpstr>
      <vt:lpstr>永福</vt:lpstr>
      <vt:lpstr>西元</vt:lpstr>
      <vt:lpstr>全市汇总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陈晓燕</dc:creator>
  <cp:lastModifiedBy>Administrator</cp:lastModifiedBy>
  <dcterms:created xsi:type="dcterms:W3CDTF">2006-09-13T11:21:00Z</dcterms:created>
  <cp:lastPrinted>2019-12-16T09:14:00Z</cp:lastPrinted>
  <dcterms:modified xsi:type="dcterms:W3CDTF">2025-11-12T02:05:47Z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  <property fmtid="{D5CDD505-2E9C-101B-9397-08002B2CF9AE}" pid="3" name="ICV">
    <vt:lpwstr>73AFBE8B91BB462EA02A8DFB75C55174_12</vt:lpwstr>
  </property>
</Properties>
</file>